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sunit\Desktop\"/>
    </mc:Choice>
  </mc:AlternateContent>
  <bookViews>
    <workbookView xWindow="0" yWindow="0" windowWidth="9720" windowHeight="5205" activeTab="4"/>
  </bookViews>
  <sheets>
    <sheet name="BUDGET SUMMARY" sheetId="2" r:id="rId1"/>
    <sheet name="REVENUE " sheetId="8" r:id="rId2"/>
    <sheet name="SUBVENTION" sheetId="4" r:id="rId3"/>
    <sheet name="CAPITAL " sheetId="10" r:id="rId4"/>
    <sheet name="DONOR VACCINES" sheetId="13" r:id="rId5"/>
    <sheet name="Sheet1" sheetId="9" r:id="rId6"/>
    <sheet name="Sheet2" sheetId="11" r:id="rId7"/>
  </sheets>
  <definedNames>
    <definedName name="_xlnm.Print_Area" localSheetId="3">'CAPITAL '!$A$1:$N$1048250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3" l="1"/>
  <c r="E28" i="13"/>
  <c r="D28" i="13"/>
  <c r="C28" i="13"/>
  <c r="C28" i="2"/>
  <c r="B28" i="2"/>
  <c r="G14" i="2"/>
  <c r="J17" i="2"/>
  <c r="L17" i="2"/>
  <c r="G20" i="2"/>
  <c r="G24" i="2"/>
  <c r="G25" i="2"/>
  <c r="G28" i="2"/>
  <c r="G27" i="2"/>
  <c r="E28" i="2"/>
  <c r="H28" i="2"/>
  <c r="J28" i="2"/>
  <c r="L28" i="2"/>
  <c r="G29" i="2"/>
  <c r="G30" i="2"/>
  <c r="M35" i="4"/>
  <c r="L35" i="4"/>
  <c r="N8" i="4"/>
  <c r="N40" i="4"/>
  <c r="O40" i="4"/>
  <c r="N41" i="4"/>
  <c r="O41" i="4"/>
  <c r="N42" i="4"/>
  <c r="O42" i="4"/>
  <c r="N43" i="4"/>
  <c r="O43" i="4"/>
  <c r="N44" i="4"/>
  <c r="O44" i="4"/>
  <c r="N45" i="4"/>
  <c r="O45" i="4"/>
  <c r="N46" i="4"/>
  <c r="O46" i="4"/>
  <c r="N47" i="4"/>
  <c r="O47" i="4"/>
  <c r="N48" i="4"/>
  <c r="O48" i="4"/>
  <c r="N49" i="4"/>
  <c r="O49" i="4"/>
  <c r="N50" i="4"/>
  <c r="O50" i="4"/>
  <c r="N51" i="4"/>
  <c r="O51" i="4"/>
  <c r="N52" i="4"/>
  <c r="O52" i="4"/>
  <c r="N53" i="4"/>
  <c r="O53" i="4"/>
  <c r="N54" i="4"/>
  <c r="O54" i="4"/>
  <c r="N55" i="4"/>
  <c r="O55" i="4"/>
  <c r="N56" i="4"/>
  <c r="O56" i="4"/>
  <c r="N57" i="4"/>
  <c r="O57" i="4"/>
  <c r="N39" i="4"/>
  <c r="O39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O8" i="4"/>
</calcChain>
</file>

<file path=xl/sharedStrings.xml><?xml version="1.0" encoding="utf-8"?>
<sst xmlns="http://schemas.openxmlformats.org/spreadsheetml/2006/main" count="629" uniqueCount="190">
  <si>
    <t>Parastatal: PRIMARY HEALTH CARE BOARD.</t>
  </si>
  <si>
    <t xml:space="preserve">FUND </t>
  </si>
  <si>
    <t>MIN</t>
  </si>
  <si>
    <t>DIR</t>
  </si>
  <si>
    <t>SECT</t>
  </si>
  <si>
    <t>LOC</t>
  </si>
  <si>
    <t>PGR</t>
  </si>
  <si>
    <t>COST ITEM</t>
  </si>
  <si>
    <t>(=N=)</t>
  </si>
  <si>
    <t>e</t>
  </si>
  <si>
    <t xml:space="preserve">        (=N=)</t>
  </si>
  <si>
    <t>Staff Nos</t>
  </si>
  <si>
    <t>Staff Nos.</t>
  </si>
  <si>
    <t>TOTAL RECURRENT EXPENDITURE</t>
  </si>
  <si>
    <t>CAPITAL EXPENDITURE</t>
  </si>
  <si>
    <t>01</t>
  </si>
  <si>
    <t>000</t>
  </si>
  <si>
    <t>0000</t>
  </si>
  <si>
    <t>Stationery</t>
  </si>
  <si>
    <t>Miscellaneous</t>
  </si>
  <si>
    <t>General Utility Services</t>
  </si>
  <si>
    <t>Quality Assurance</t>
  </si>
  <si>
    <t>TOTAL</t>
  </si>
  <si>
    <t>Name of Ministry/Agency/Code:…………………………</t>
  </si>
  <si>
    <t>Directorate:………………………..</t>
  </si>
  <si>
    <t>Fund</t>
  </si>
  <si>
    <t xml:space="preserve">Min </t>
  </si>
  <si>
    <t>Dir</t>
  </si>
  <si>
    <t>Sec</t>
  </si>
  <si>
    <t>Location</t>
  </si>
  <si>
    <t>Prog</t>
  </si>
  <si>
    <t>Account</t>
  </si>
  <si>
    <t>02</t>
  </si>
  <si>
    <t>077</t>
  </si>
  <si>
    <t>Details of Cost Item</t>
  </si>
  <si>
    <t xml:space="preserve">                                                                                                                 LAGOS STATE GOVERNMENT</t>
  </si>
  <si>
    <t>77119</t>
  </si>
  <si>
    <t>11009</t>
  </si>
  <si>
    <t>42037</t>
  </si>
  <si>
    <t xml:space="preserve">                                                                  Coding</t>
  </si>
  <si>
    <t>PRIMARY HEALTH CARE BOARD</t>
  </si>
  <si>
    <t>Special Duties Expenses</t>
  </si>
  <si>
    <t>INTERNALLY GENERATED REVENUE</t>
  </si>
  <si>
    <t>PERSONNEL COST - HQ</t>
  </si>
  <si>
    <t>PERSONNEL COST - PHC MSS/SURE P NURSES &amp; CHEWS</t>
  </si>
  <si>
    <t>PERSONNEL COST - PHC,HEALTH VOLUNTEERS WORKERS</t>
  </si>
  <si>
    <t>Management Retreat</t>
  </si>
  <si>
    <t>Committee Expenses</t>
  </si>
  <si>
    <t>Monitoring Exercise</t>
  </si>
  <si>
    <t>Audit Expenses</t>
  </si>
  <si>
    <t>Planning Unit</t>
  </si>
  <si>
    <t>Publicity and Press</t>
  </si>
  <si>
    <t>Management Information System</t>
  </si>
  <si>
    <t>Mtn of office Building</t>
  </si>
  <si>
    <t>Motor veh. Repairs</t>
  </si>
  <si>
    <t>Mv Fuel Consumption</t>
  </si>
  <si>
    <t>Uniform&amp; protective</t>
  </si>
  <si>
    <t>Capacity Building Exp</t>
  </si>
  <si>
    <t>Library service</t>
  </si>
  <si>
    <t>Maint &amp; Fueling of Generator sets</t>
  </si>
  <si>
    <t>Conferences and seminars</t>
  </si>
  <si>
    <t>Workshop and Training Expenses</t>
  </si>
  <si>
    <t>Procurement of seed stock 0f essential Drugs and other commodities to operate DRUG revolving Fund scheme</t>
  </si>
  <si>
    <t>ACCT</t>
  </si>
  <si>
    <t>Travel &amp; Transport</t>
  </si>
  <si>
    <t>\</t>
  </si>
  <si>
    <t>001</t>
  </si>
  <si>
    <t>Management Meeting and others</t>
  </si>
  <si>
    <t xml:space="preserve">           Budget Approved</t>
  </si>
  <si>
    <t>2018                                  =N=</t>
  </si>
  <si>
    <t>Procurement Unit</t>
  </si>
  <si>
    <t>Health post Infrastructural Development</t>
  </si>
  <si>
    <t>Renovation of cold chain store</t>
  </si>
  <si>
    <t>Budget           2017</t>
  </si>
  <si>
    <t>2019                        =N=</t>
  </si>
  <si>
    <t>2020                                  =N=</t>
  </si>
  <si>
    <t>2020                                 =N=</t>
  </si>
  <si>
    <t>BUDGET 2017</t>
  </si>
  <si>
    <t xml:space="preserve"> Budget  Proposed</t>
  </si>
  <si>
    <t xml:space="preserve">         Budget  Proposed  </t>
  </si>
  <si>
    <t>Upkeeping  and  Maintenance</t>
  </si>
  <si>
    <t>Family Planning Consumables</t>
  </si>
  <si>
    <t>Sitting allowance</t>
  </si>
  <si>
    <t>Promotion /consultancy exercise</t>
  </si>
  <si>
    <t>Monthly  PHC Meetings</t>
  </si>
  <si>
    <t>Standard infection control programme</t>
  </si>
  <si>
    <t>Support for Routine Outreach Services/ Community Dialogue</t>
  </si>
  <si>
    <t>Support for PHC WMHCP,IMNCH, NIPDS &amp; Immunisation at PHC Level</t>
  </si>
  <si>
    <t>Support for health school programme</t>
  </si>
  <si>
    <t>Printing of  Medical  Information Document/Official Document etc.</t>
  </si>
  <si>
    <t>Nutrition  &amp; Health promotion in the communities, schools and PHCs</t>
  </si>
  <si>
    <t>Health records and Data management information system for PHC</t>
  </si>
  <si>
    <t>Environmental sanitation services (Fumigation and Pest  Control Exercise)</t>
  </si>
  <si>
    <t>Support  for Health Volunteers &amp; Midwives Service Scheme</t>
  </si>
  <si>
    <t>Engineer working tool &amp; safety kits</t>
  </si>
  <si>
    <t>NPI Cold chain store</t>
  </si>
  <si>
    <t>Construction of PHCB HQ</t>
  </si>
  <si>
    <t>Support for the Establishment of youth  Adolescent centre</t>
  </si>
  <si>
    <t>Construction and Rehabilitation of PHCCs</t>
  </si>
  <si>
    <t>Equipment for the community health activities of 376 wards</t>
  </si>
  <si>
    <t>Refurbishing and Renovation of Pharmacy Units in PHCCs.</t>
  </si>
  <si>
    <t>Emergency Prepardness/Response to Outbreak Diseases at PHC level</t>
  </si>
  <si>
    <t>Renovation of PHCB HQ</t>
  </si>
  <si>
    <t>Medical Laboratory</t>
  </si>
  <si>
    <t>GRAND TOTAL</t>
  </si>
  <si>
    <t xml:space="preserve">Ministry/Agency : </t>
  </si>
  <si>
    <t>Nil</t>
  </si>
  <si>
    <t>MAINTENANCE SUPPORT FOR PHCs CENTERS</t>
  </si>
  <si>
    <t>NIL</t>
  </si>
  <si>
    <t xml:space="preserve">                                                                                                                    LAGOS STATE GOVERNMENT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</si>
  <si>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</si>
  <si>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</si>
  <si>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>ACTUAL JAN-DEC 2017</t>
  </si>
  <si>
    <t>ACTUAL JAN-DEC. 2017</t>
  </si>
  <si>
    <t>Maintenance of Comprehensive PHCs</t>
  </si>
  <si>
    <t>Jan-Dec              2017</t>
  </si>
  <si>
    <t>Legal</t>
  </si>
  <si>
    <t>Accounting Tools</t>
  </si>
  <si>
    <t>Grants</t>
  </si>
  <si>
    <t xml:space="preserve">                                                                                                                             SUBVENTION </t>
  </si>
  <si>
    <t xml:space="preserve">                                                                                                                  Y2017 BUDGET PERFORMANCE </t>
  </si>
  <si>
    <t>BUDGET 2016</t>
  </si>
  <si>
    <t>ACTUAL JAN - DEC 2017</t>
  </si>
  <si>
    <t>Y2016 Approved Budget</t>
  </si>
  <si>
    <t>Y2017 Approved Budget</t>
  </si>
  <si>
    <t>Name of Ministry/Agency/Code: 077……………PRIMARY HEALTH CARE BOARD</t>
  </si>
  <si>
    <t xml:space="preserve">                                                                                                                                      </t>
  </si>
  <si>
    <t>2016 -2017 EXPENDITURE</t>
  </si>
  <si>
    <t xml:space="preserve">    REVENUE</t>
  </si>
  <si>
    <t xml:space="preserve">     2016 -2017 EXPENDITURE</t>
  </si>
  <si>
    <t>Registration fee from Contractors</t>
  </si>
  <si>
    <t>Budget 2016</t>
  </si>
  <si>
    <t>Actual Budget 2017</t>
  </si>
  <si>
    <t>Actual Jan - Dec 2016</t>
  </si>
  <si>
    <t xml:space="preserve">                           Code</t>
  </si>
  <si>
    <t>BUDGET 2016                                  =N=</t>
  </si>
  <si>
    <t>ACTUAL JAN -DEC 2016                                =N=</t>
  </si>
  <si>
    <t>ACTUAL JAN -DEC 2017                                =N=</t>
  </si>
  <si>
    <t>BUDGET 2017                                  =N=</t>
  </si>
  <si>
    <t>Actual Jan - Dec              2016</t>
  </si>
  <si>
    <t>Budget 2017</t>
  </si>
  <si>
    <t>Budget           2016</t>
  </si>
  <si>
    <t>Actual Jan - Dec 2017</t>
  </si>
  <si>
    <t>Budget                        2016</t>
  </si>
  <si>
    <t>Construction &amp; Equipping of 21 PHCCs</t>
  </si>
  <si>
    <t>Procurement of food demonstration equipment for 57  flagship PHCs</t>
  </si>
  <si>
    <t>Actual Jan - Dec              2017</t>
  </si>
  <si>
    <t xml:space="preserve">                                                                                                                        2016 -2017 EXPENDITURE</t>
  </si>
  <si>
    <t xml:space="preserve">Provision of Office Equipment for Board Secretariat </t>
  </si>
  <si>
    <t>4x4 Wheel Toyota Hilux Van and Toyota Hiace Bus for Monitoring</t>
  </si>
  <si>
    <t>-</t>
  </si>
  <si>
    <t>SUBVENTION</t>
  </si>
  <si>
    <t xml:space="preserve">                                                                                                                                                                    SUMMARY SHEET</t>
  </si>
  <si>
    <t xml:space="preserve">                                                                                                  LAGOS STATE GOVERNMENT</t>
  </si>
  <si>
    <t>Sources of fund e.g Budgetary Allocation/Donor</t>
  </si>
  <si>
    <t>Budgetary Provision</t>
  </si>
  <si>
    <t>LAGOS STATE PRIMARY HEALTH CARE BOARD</t>
  </si>
  <si>
    <t>OTHER CAPITAL EXPENDITURE- DONOR</t>
  </si>
  <si>
    <t>S/N</t>
  </si>
  <si>
    <t>EXPENDITURE DETAILS</t>
  </si>
  <si>
    <t>2016 RELEASE</t>
  </si>
  <si>
    <t>2016 BUDGET EXPENDITURE</t>
  </si>
  <si>
    <t>2017 RELEASES</t>
  </si>
  <si>
    <t>2017 BUDGET EXPENDITURE</t>
  </si>
  <si>
    <t>SOURCES OF FUNDS</t>
  </si>
  <si>
    <t>Measles campaign and support at the LGA level</t>
  </si>
  <si>
    <t>VACCINES</t>
  </si>
  <si>
    <t>2016 RELEASED DOSES</t>
  </si>
  <si>
    <t>2016 ACTUAL USAGE (DOSES)</t>
  </si>
  <si>
    <t>2017 RELEASED (DOSES)</t>
  </si>
  <si>
    <t>2017 ACTUAL USAGE (DOSES)</t>
  </si>
  <si>
    <t>SOURCES</t>
  </si>
  <si>
    <t>PCV</t>
  </si>
  <si>
    <t>DVDMT</t>
  </si>
  <si>
    <t>OPV</t>
  </si>
  <si>
    <t>TD</t>
  </si>
  <si>
    <t>HBV</t>
  </si>
  <si>
    <t>IPV</t>
  </si>
  <si>
    <t>YF</t>
  </si>
  <si>
    <t>MV</t>
  </si>
  <si>
    <t>BCG</t>
  </si>
  <si>
    <t>PENTA</t>
  </si>
  <si>
    <t>Immunization, NIPDs activities support at the LGA level 2nd Round</t>
  </si>
  <si>
    <t>Sensitisation Ttraining</t>
  </si>
  <si>
    <t>Bottleneck Training (MOHs)</t>
  </si>
  <si>
    <t>Outreach program for Oct 2017</t>
  </si>
  <si>
    <t>Outreach program for July &amp; Aug 2017</t>
  </si>
  <si>
    <t>Outreach program for Dec 2017</t>
  </si>
  <si>
    <t>UNICEF</t>
  </si>
  <si>
    <t>Immunization, NIPDs activities support at the LGA level 1st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</si>
</sst>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(* #,##0_);_(* \(#,##0\);_(* &quot;-&quot;??_);_(@_)"/>
    <numFmt numFmtId="167" formatCode="0.0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3F3F3F"/>
      </left>
      <right/>
      <top/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 style="double">
        <color rgb="FF3F3F3F"/>
      </right>
      <top/>
      <bottom/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double">
        <color rgb="FF3F3F3F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43" fontId="9" fillId="0" borderId="0" applyFont="0" applyFill="0" applyBorder="0" applyAlignment="0" applyProtection="0"/>
    <xf numFmtId="0" fontId="12" fillId="0" borderId="0"/>
    <xf numFmtId="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 applyFont="0" applyFill="0" applyBorder="0" applyAlignment="0" applyProtection="0"/>
  </cellStyleXfs>
  <cellXfs count="29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0" xfId="0" applyFont="1"/>
    <xf numFmtId="0" fontId="2" fillId="0" borderId="2" xfId="0" applyFont="1" applyBorder="1"/>
    <xf numFmtId="0" fontId="0" fillId="0" borderId="0" xfId="0" applyBorder="1"/>
    <xf numFmtId="3" fontId="0" fillId="0" borderId="0" xfId="0" applyNumberFormat="1" applyBorder="1"/>
    <xf numFmtId="166" fontId="0" fillId="0" borderId="2" xfId="2" applyNumberFormat="1" applyFont="1" applyBorder="1"/>
    <xf numFmtId="43" fontId="0" fillId="0" borderId="2" xfId="2" applyFont="1" applyBorder="1"/>
    <xf numFmtId="43" fontId="1" fillId="2" borderId="4" xfId="2" applyFont="1" applyFill="1" applyBorder="1"/>
    <xf numFmtId="43" fontId="1" fillId="2" borderId="12" xfId="2" applyFont="1" applyFill="1" applyBorder="1"/>
    <xf numFmtId="43" fontId="1" fillId="2" borderId="10" xfId="2" applyFont="1" applyFill="1" applyBorder="1"/>
    <xf numFmtId="43" fontId="1" fillId="2" borderId="13" xfId="2" applyFont="1" applyFill="1" applyBorder="1"/>
    <xf numFmtId="43" fontId="1" fillId="2" borderId="5" xfId="2" applyFont="1" applyFill="1" applyBorder="1"/>
    <xf numFmtId="43" fontId="1" fillId="2" borderId="14" xfId="2" applyFont="1" applyFill="1" applyBorder="1"/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15"/>
    </xf>
    <xf numFmtId="0" fontId="0" fillId="0" borderId="0" xfId="0" applyAlignment="1">
      <alignment horizontal="left" indent="15"/>
    </xf>
    <xf numFmtId="43" fontId="7" fillId="0" borderId="0" xfId="2" applyFont="1" applyFill="1" applyAlignment="1">
      <alignment vertical="top"/>
    </xf>
    <xf numFmtId="43" fontId="0" fillId="0" borderId="0" xfId="2" applyFont="1"/>
    <xf numFmtId="0" fontId="1" fillId="2" borderId="0" xfId="1" applyFont="1" applyBorder="1"/>
    <xf numFmtId="0" fontId="2" fillId="0" borderId="6" xfId="0" applyFont="1" applyBorder="1" applyAlignment="1">
      <alignment horizontal="center"/>
    </xf>
    <xf numFmtId="0" fontId="1" fillId="2" borderId="4" xfId="1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Fill="1" applyAlignment="1">
      <alignment horizontal="center" vertical="top"/>
    </xf>
    <xf numFmtId="0" fontId="2" fillId="0" borderId="11" xfId="0" applyFont="1" applyBorder="1"/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15" fillId="0" borderId="0" xfId="0" applyFont="1"/>
    <xf numFmtId="0" fontId="2" fillId="0" borderId="2" xfId="0" applyFont="1" applyBorder="1" applyAlignment="1">
      <alignment horizontal="center" vertical="center"/>
    </xf>
    <xf numFmtId="43" fontId="1" fillId="4" borderId="5" xfId="2" applyFont="1" applyFill="1" applyBorder="1"/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" fillId="2" borderId="4" xfId="1" applyFont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43" fontId="0" fillId="0" borderId="3" xfId="2" applyFont="1" applyBorder="1"/>
    <xf numFmtId="3" fontId="8" fillId="0" borderId="2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4" fontId="13" fillId="0" borderId="2" xfId="0" applyNumberFormat="1" applyFont="1" applyFill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1" fontId="0" fillId="0" borderId="2" xfId="4" applyNumberFormat="1" applyFont="1" applyFill="1" applyBorder="1" applyAlignment="1">
      <alignment horizontal="center"/>
    </xf>
    <xf numFmtId="0" fontId="14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vertical="top"/>
    </xf>
    <xf numFmtId="43" fontId="19" fillId="0" borderId="0" xfId="2" applyFont="1" applyFill="1" applyAlignment="1">
      <alignment vertical="top"/>
    </xf>
    <xf numFmtId="0" fontId="14" fillId="0" borderId="2" xfId="0" applyFont="1" applyFill="1" applyBorder="1" applyAlignment="1">
      <alignment horizontal="center" vertical="top" wrapText="1"/>
    </xf>
    <xf numFmtId="0" fontId="19" fillId="0" borderId="2" xfId="0" quotePrefix="1" applyFont="1" applyFill="1" applyBorder="1" applyAlignment="1">
      <alignment horizontal="center" vertical="top"/>
    </xf>
    <xf numFmtId="3" fontId="20" fillId="0" borderId="2" xfId="0" applyNumberFormat="1" applyFont="1" applyFill="1" applyBorder="1" applyAlignment="1">
      <alignment vertical="top"/>
    </xf>
    <xf numFmtId="4" fontId="14" fillId="0" borderId="2" xfId="2" applyNumberFormat="1" applyFont="1" applyFill="1" applyBorder="1" applyAlignment="1"/>
    <xf numFmtId="9" fontId="14" fillId="0" borderId="2" xfId="4" applyFont="1" applyFill="1" applyBorder="1" applyAlignment="1"/>
    <xf numFmtId="4" fontId="14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/>
    <xf numFmtId="4" fontId="14" fillId="0" borderId="2" xfId="0" applyNumberFormat="1" applyFont="1" applyFill="1" applyBorder="1" applyAlignment="1"/>
    <xf numFmtId="4" fontId="21" fillId="0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Border="1" applyAlignment="1">
      <alignment vertical="top" wrapText="1"/>
    </xf>
    <xf numFmtId="3" fontId="20" fillId="0" borderId="2" xfId="0" applyNumberFormat="1" applyFont="1" applyBorder="1" applyAlignment="1">
      <alignment vertical="top"/>
    </xf>
    <xf numFmtId="4" fontId="14" fillId="0" borderId="2" xfId="0" applyNumberFormat="1" applyFont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top"/>
    </xf>
    <xf numFmtId="0" fontId="19" fillId="0" borderId="2" xfId="0" quotePrefix="1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 wrapText="1"/>
    </xf>
    <xf numFmtId="0" fontId="19" fillId="0" borderId="0" xfId="0" applyFont="1" applyAlignment="1">
      <alignment vertical="top"/>
    </xf>
    <xf numFmtId="0" fontId="14" fillId="0" borderId="2" xfId="0" applyFont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43" fontId="14" fillId="0" borderId="0" xfId="2" applyFont="1" applyFill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/>
    <xf numFmtId="4" fontId="19" fillId="0" borderId="2" xfId="0" applyNumberFormat="1" applyFont="1" applyFill="1" applyBorder="1" applyAlignment="1">
      <alignment horizontal="center" vertical="center"/>
    </xf>
    <xf numFmtId="4" fontId="19" fillId="0" borderId="2" xfId="2" applyNumberFormat="1" applyFont="1" applyFill="1" applyBorder="1" applyAlignment="1"/>
    <xf numFmtId="0" fontId="19" fillId="0" borderId="0" xfId="0" quotePrefix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/>
    <xf numFmtId="4" fontId="19" fillId="0" borderId="0" xfId="2" applyNumberFormat="1" applyFont="1" applyFill="1" applyBorder="1" applyAlignment="1"/>
    <xf numFmtId="0" fontId="19" fillId="0" borderId="0" xfId="0" applyFont="1" applyFill="1" applyBorder="1" applyAlignment="1">
      <alignment vertical="top"/>
    </xf>
    <xf numFmtId="43" fontId="14" fillId="0" borderId="2" xfId="2" applyFont="1" applyFill="1" applyBorder="1" applyAlignment="1"/>
    <xf numFmtId="4" fontId="14" fillId="0" borderId="2" xfId="0" applyNumberFormat="1" applyFont="1" applyFill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3" fontId="19" fillId="0" borderId="0" xfId="0" applyNumberFormat="1" applyFont="1" applyFill="1" applyAlignment="1">
      <alignment vertical="top"/>
    </xf>
    <xf numFmtId="4" fontId="14" fillId="0" borderId="2" xfId="0" applyNumberFormat="1" applyFont="1" applyBorder="1" applyAlignment="1">
      <alignment horizontal="center"/>
    </xf>
    <xf numFmtId="4" fontId="14" fillId="3" borderId="2" xfId="0" applyNumberFormat="1" applyFont="1" applyFill="1" applyBorder="1" applyAlignment="1">
      <alignment horizontal="center"/>
    </xf>
    <xf numFmtId="0" fontId="14" fillId="0" borderId="6" xfId="0" applyFont="1" applyBorder="1" applyAlignment="1">
      <alignment vertical="top" wrapText="1"/>
    </xf>
    <xf numFmtId="4" fontId="14" fillId="0" borderId="0" xfId="0" applyNumberFormat="1" applyFont="1" applyFill="1" applyBorder="1" applyAlignment="1"/>
    <xf numFmtId="0" fontId="14" fillId="0" borderId="8" xfId="0" applyFont="1" applyFill="1" applyBorder="1" applyAlignment="1">
      <alignment vertical="top" wrapText="1"/>
    </xf>
    <xf numFmtId="0" fontId="14" fillId="0" borderId="2" xfId="0" applyFont="1" applyFill="1" applyBorder="1" applyAlignment="1"/>
    <xf numFmtId="0" fontId="14" fillId="0" borderId="8" xfId="0" applyFont="1" applyFill="1" applyBorder="1" applyAlignment="1">
      <alignment vertical="center" wrapText="1"/>
    </xf>
    <xf numFmtId="0" fontId="19" fillId="0" borderId="7" xfId="0" quotePrefix="1" applyFont="1" applyFill="1" applyBorder="1" applyAlignment="1">
      <alignment horizontal="center" vertical="top"/>
    </xf>
    <xf numFmtId="0" fontId="19" fillId="0" borderId="9" xfId="0" quotePrefix="1" applyFont="1" applyFill="1" applyBorder="1" applyAlignment="1">
      <alignment horizontal="center" vertical="top"/>
    </xf>
    <xf numFmtId="3" fontId="22" fillId="3" borderId="8" xfId="0" applyNumberFormat="1" applyFont="1" applyFill="1" applyBorder="1" applyAlignment="1">
      <alignment vertical="top"/>
    </xf>
    <xf numFmtId="4" fontId="17" fillId="0" borderId="2" xfId="0" applyNumberFormat="1" applyFont="1" applyFill="1" applyBorder="1" applyAlignment="1"/>
    <xf numFmtId="43" fontId="17" fillId="0" borderId="2" xfId="2" applyNumberFormat="1" applyFont="1" applyFill="1" applyBorder="1" applyAlignment="1"/>
    <xf numFmtId="0" fontId="23" fillId="0" borderId="0" xfId="0" applyFont="1"/>
    <xf numFmtId="0" fontId="23" fillId="0" borderId="0" xfId="0" applyFont="1" applyBorder="1"/>
    <xf numFmtId="0" fontId="23" fillId="0" borderId="2" xfId="0" applyFont="1" applyBorder="1" applyAlignment="1">
      <alignment horizontal="center"/>
    </xf>
    <xf numFmtId="0" fontId="3" fillId="0" borderId="2" xfId="0" applyFont="1" applyBorder="1"/>
    <xf numFmtId="0" fontId="24" fillId="2" borderId="16" xfId="1" applyFont="1" applyBorder="1"/>
    <xf numFmtId="0" fontId="0" fillId="0" borderId="0" xfId="0" applyFont="1"/>
    <xf numFmtId="0" fontId="0" fillId="0" borderId="0" xfId="0" applyFont="1" applyAlignment="1">
      <alignment horizontal="left" indent="15"/>
    </xf>
    <xf numFmtId="0" fontId="0" fillId="0" borderId="0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1" fillId="2" borderId="5" xfId="1" applyFont="1" applyBorder="1" applyAlignment="1">
      <alignment horizontal="center"/>
    </xf>
    <xf numFmtId="3" fontId="0" fillId="0" borderId="2" xfId="0" applyNumberFormat="1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1" fillId="2" borderId="15" xfId="1" applyFont="1" applyBorder="1"/>
    <xf numFmtId="0" fontId="1" fillId="2" borderId="16" xfId="1" applyFont="1" applyBorder="1"/>
    <xf numFmtId="0" fontId="1" fillId="2" borderId="17" xfId="1" applyFont="1" applyBorder="1"/>
    <xf numFmtId="0" fontId="0" fillId="0" borderId="6" xfId="0" applyFont="1" applyBorder="1"/>
    <xf numFmtId="43" fontId="0" fillId="0" borderId="6" xfId="2" applyFont="1" applyBorder="1"/>
    <xf numFmtId="1" fontId="0" fillId="0" borderId="6" xfId="4" applyNumberFormat="1" applyFont="1" applyFill="1" applyBorder="1" applyAlignment="1">
      <alignment horizontal="center"/>
    </xf>
    <xf numFmtId="0" fontId="4" fillId="0" borderId="2" xfId="0" applyFont="1" applyFill="1" applyBorder="1"/>
    <xf numFmtId="0" fontId="3" fillId="0" borderId="2" xfId="0" applyFont="1" applyBorder="1" applyAlignment="1">
      <alignment horizontal="center"/>
    </xf>
    <xf numFmtId="0" fontId="16" fillId="0" borderId="2" xfId="0" quotePrefix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4" fontId="13" fillId="3" borderId="2" xfId="0" applyNumberFormat="1" applyFont="1" applyFill="1" applyBorder="1"/>
    <xf numFmtId="3" fontId="13" fillId="3" borderId="2" xfId="0" applyNumberFormat="1" applyFont="1" applyFill="1" applyBorder="1" applyAlignment="1">
      <alignment horizontal="center"/>
    </xf>
    <xf numFmtId="9" fontId="13" fillId="3" borderId="2" xfId="4" applyFont="1" applyFill="1" applyBorder="1" applyAlignment="1">
      <alignment horizontal="center"/>
    </xf>
    <xf numFmtId="4" fontId="13" fillId="0" borderId="2" xfId="0" applyNumberFormat="1" applyFont="1" applyBorder="1" applyAlignment="1"/>
    <xf numFmtId="4" fontId="13" fillId="0" borderId="2" xfId="0" applyNumberFormat="1" applyFont="1" applyBorder="1" applyAlignment="1">
      <alignment horizontal="right" vertical="center" wrapText="1"/>
    </xf>
    <xf numFmtId="4" fontId="13" fillId="3" borderId="2" xfId="0" applyNumberFormat="1" applyFont="1" applyFill="1" applyBorder="1" applyAlignment="1">
      <alignment vertical="center"/>
    </xf>
    <xf numFmtId="9" fontId="13" fillId="3" borderId="2" xfId="4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vertical="center"/>
    </xf>
    <xf numFmtId="0" fontId="23" fillId="0" borderId="2" xfId="0" quotePrefix="1" applyFont="1" applyBorder="1" applyAlignment="1">
      <alignment horizontal="center"/>
    </xf>
    <xf numFmtId="4" fontId="23" fillId="0" borderId="0" xfId="0" applyNumberFormat="1" applyFont="1"/>
    <xf numFmtId="43" fontId="23" fillId="0" borderId="0" xfId="2" applyFont="1"/>
    <xf numFmtId="0" fontId="8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quotePrefix="1" applyFont="1" applyBorder="1"/>
    <xf numFmtId="0" fontId="8" fillId="0" borderId="2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right" vertical="center"/>
    </xf>
    <xf numFmtId="0" fontId="15" fillId="0" borderId="2" xfId="0" quotePrefix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" fontId="8" fillId="0" borderId="2" xfId="0" applyNumberFormat="1" applyFont="1" applyBorder="1" applyAlignment="1"/>
    <xf numFmtId="165" fontId="14" fillId="0" borderId="2" xfId="0" applyNumberFormat="1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right" vertical="center"/>
    </xf>
    <xf numFmtId="0" fontId="13" fillId="0" borderId="2" xfId="0" applyFont="1" applyFill="1" applyBorder="1" applyAlignment="1">
      <alignment vertical="center" wrapText="1"/>
    </xf>
    <xf numFmtId="3" fontId="20" fillId="3" borderId="2" xfId="0" applyNumberFormat="1" applyFont="1" applyFill="1" applyBorder="1" applyAlignment="1">
      <alignment vertical="top" wrapText="1"/>
    </xf>
    <xf numFmtId="4" fontId="14" fillId="0" borderId="2" xfId="2" applyNumberFormat="1" applyFont="1" applyFill="1" applyBorder="1" applyAlignment="1">
      <alignment horizontal="right"/>
    </xf>
    <xf numFmtId="43" fontId="0" fillId="0" borderId="2" xfId="0" applyNumberFormat="1" applyFont="1" applyFill="1" applyBorder="1" applyAlignment="1">
      <alignment horizontal="center"/>
    </xf>
    <xf numFmtId="4" fontId="13" fillId="0" borderId="2" xfId="0" applyNumberFormat="1" applyFont="1" applyBorder="1" applyAlignment="1">
      <alignment vertical="center"/>
    </xf>
    <xf numFmtId="164" fontId="7" fillId="0" borderId="0" xfId="0" applyNumberFormat="1" applyFont="1" applyFill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43" fontId="2" fillId="0" borderId="2" xfId="2" applyFont="1" applyBorder="1"/>
    <xf numFmtId="0" fontId="2" fillId="0" borderId="2" xfId="0" applyFont="1" applyBorder="1" applyAlignment="1">
      <alignment horizontal="center"/>
    </xf>
    <xf numFmtId="0" fontId="2" fillId="0" borderId="20" xfId="0" applyFont="1" applyBorder="1"/>
    <xf numFmtId="0" fontId="2" fillId="0" borderId="7" xfId="0" applyFont="1" applyBorder="1"/>
    <xf numFmtId="0" fontId="2" fillId="0" borderId="2" xfId="0" applyFont="1" applyFill="1" applyBorder="1" applyAlignment="1">
      <alignment horizontal="center"/>
    </xf>
    <xf numFmtId="43" fontId="14" fillId="0" borderId="2" xfId="2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vertical="top"/>
    </xf>
    <xf numFmtId="4" fontId="20" fillId="3" borderId="2" xfId="0" applyNumberFormat="1" applyFont="1" applyFill="1" applyBorder="1" applyAlignment="1">
      <alignment vertical="top"/>
    </xf>
    <xf numFmtId="4" fontId="20" fillId="0" borderId="2" xfId="0" applyNumberFormat="1" applyFont="1" applyBorder="1" applyAlignment="1">
      <alignment horizontal="right"/>
    </xf>
    <xf numFmtId="4" fontId="20" fillId="3" borderId="2" xfId="0" applyNumberFormat="1" applyFont="1" applyFill="1" applyBorder="1" applyAlignment="1">
      <alignment horizontal="right"/>
    </xf>
    <xf numFmtId="4" fontId="19" fillId="0" borderId="0" xfId="0" applyNumberFormat="1" applyFont="1" applyFill="1" applyAlignment="1">
      <alignment horizontal="right"/>
    </xf>
    <xf numFmtId="4" fontId="20" fillId="0" borderId="2" xfId="0" applyNumberFormat="1" applyFont="1" applyBorder="1" applyAlignment="1"/>
    <xf numFmtId="3" fontId="18" fillId="0" borderId="2" xfId="0" applyNumberFormat="1" applyFont="1" applyBorder="1" applyAlignment="1"/>
    <xf numFmtId="0" fontId="7" fillId="0" borderId="0" xfId="0" applyFont="1" applyFill="1" applyAlignment="1"/>
    <xf numFmtId="4" fontId="14" fillId="0" borderId="2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/>
    </xf>
    <xf numFmtId="43" fontId="13" fillId="3" borderId="2" xfId="2" applyFont="1" applyFill="1" applyBorder="1" applyAlignment="1">
      <alignment horizontal="center"/>
    </xf>
    <xf numFmtId="43" fontId="13" fillId="3" borderId="2" xfId="2" applyFont="1" applyFill="1" applyBorder="1" applyAlignment="1">
      <alignment horizontal="center" vertical="center"/>
    </xf>
    <xf numFmtId="4" fontId="13" fillId="3" borderId="2" xfId="0" applyNumberFormat="1" applyFont="1" applyFill="1" applyBorder="1" applyAlignment="1">
      <alignment horizontal="right"/>
    </xf>
    <xf numFmtId="0" fontId="13" fillId="0" borderId="2" xfId="0" applyFont="1" applyBorder="1" applyAlignment="1">
      <alignment vertical="top" wrapText="1"/>
    </xf>
    <xf numFmtId="4" fontId="14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" fillId="3" borderId="10" xfId="1" applyFont="1" applyFill="1" applyBorder="1"/>
    <xf numFmtId="0" fontId="1" fillId="3" borderId="5" xfId="1" applyFont="1" applyFill="1" applyBorder="1"/>
    <xf numFmtId="43" fontId="4" fillId="0" borderId="2" xfId="2" applyFont="1" applyBorder="1"/>
    <xf numFmtId="0" fontId="4" fillId="0" borderId="2" xfId="0" applyFont="1" applyBorder="1" applyAlignment="1">
      <alignment horizontal="center"/>
    </xf>
    <xf numFmtId="0" fontId="27" fillId="0" borderId="2" xfId="0" applyFont="1" applyBorder="1"/>
    <xf numFmtId="4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4" fillId="0" borderId="2" xfId="0" applyFont="1" applyBorder="1"/>
    <xf numFmtId="43" fontId="27" fillId="0" borderId="2" xfId="2" applyFont="1" applyBorder="1"/>
    <xf numFmtId="43" fontId="28" fillId="3" borderId="4" xfId="2" applyFont="1" applyFill="1" applyBorder="1"/>
    <xf numFmtId="166" fontId="27" fillId="0" borderId="2" xfId="2" applyNumberFormat="1" applyFont="1" applyBorder="1"/>
    <xf numFmtId="43" fontId="27" fillId="0" borderId="2" xfId="2" applyFont="1" applyFill="1" applyBorder="1"/>
    <xf numFmtId="166" fontId="4" fillId="0" borderId="2" xfId="2" applyNumberFormat="1" applyFont="1" applyBorder="1"/>
    <xf numFmtId="43" fontId="4" fillId="3" borderId="2" xfId="2" applyFont="1" applyFill="1" applyBorder="1" applyAlignment="1">
      <alignment horizontal="center"/>
    </xf>
    <xf numFmtId="43" fontId="4" fillId="0" borderId="2" xfId="2" applyFont="1" applyFill="1" applyBorder="1" applyAlignment="1">
      <alignment vertical="center"/>
    </xf>
    <xf numFmtId="43" fontId="4" fillId="0" borderId="2" xfId="2" applyFont="1" applyBorder="1" applyAlignment="1">
      <alignment horizontal="center"/>
    </xf>
    <xf numFmtId="0" fontId="27" fillId="0" borderId="2" xfId="0" applyFont="1" applyBorder="1" applyAlignment="1">
      <alignment wrapText="1"/>
    </xf>
    <xf numFmtId="0" fontId="27" fillId="0" borderId="2" xfId="0" applyFont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center"/>
    </xf>
    <xf numFmtId="168" fontId="29" fillId="0" borderId="2" xfId="6" applyNumberFormat="1" applyFont="1" applyBorder="1" applyAlignment="1"/>
    <xf numFmtId="43" fontId="27" fillId="0" borderId="6" xfId="2" applyFont="1" applyBorder="1"/>
    <xf numFmtId="43" fontId="4" fillId="0" borderId="2" xfId="2" applyFont="1" applyFill="1" applyBorder="1" applyAlignment="1">
      <alignment horizontal="right" vertical="center"/>
    </xf>
    <xf numFmtId="43" fontId="4" fillId="0" borderId="7" xfId="2" applyFont="1" applyBorder="1"/>
    <xf numFmtId="43" fontId="28" fillId="3" borderId="2" xfId="2" applyFont="1" applyFill="1" applyBorder="1"/>
    <xf numFmtId="166" fontId="27" fillId="0" borderId="8" xfId="2" applyNumberFormat="1" applyFont="1" applyBorder="1"/>
    <xf numFmtId="0" fontId="4" fillId="0" borderId="0" xfId="0" applyFont="1"/>
    <xf numFmtId="43" fontId="4" fillId="0" borderId="2" xfId="2" applyFont="1" applyBorder="1" applyAlignment="1">
      <alignment wrapText="1"/>
    </xf>
    <xf numFmtId="168" fontId="29" fillId="0" borderId="2" xfId="6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43" fontId="4" fillId="0" borderId="2" xfId="2" applyFont="1" applyBorder="1" applyAlignment="1">
      <alignment horizontal="center" vertical="center"/>
    </xf>
    <xf numFmtId="43" fontId="4" fillId="3" borderId="2" xfId="2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center" vertical="center"/>
    </xf>
    <xf numFmtId="164" fontId="29" fillId="0" borderId="2" xfId="6" applyNumberFormat="1" applyFont="1" applyBorder="1" applyAlignment="1">
      <alignment vertical="center"/>
    </xf>
    <xf numFmtId="168" fontId="29" fillId="3" borderId="2" xfId="6" applyNumberFormat="1" applyFont="1" applyFill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43" fontId="4" fillId="0" borderId="7" xfId="2" applyFont="1" applyBorder="1" applyAlignment="1">
      <alignment vertical="center"/>
    </xf>
    <xf numFmtId="43" fontId="28" fillId="3" borderId="2" xfId="2" applyFont="1" applyFill="1" applyBorder="1" applyAlignment="1">
      <alignment vertical="center"/>
    </xf>
    <xf numFmtId="166" fontId="27" fillId="0" borderId="8" xfId="2" applyNumberFormat="1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3" fontId="27" fillId="0" borderId="8" xfId="2" applyFont="1" applyBorder="1" applyAlignment="1">
      <alignment vertical="center"/>
    </xf>
    <xf numFmtId="43" fontId="4" fillId="0" borderId="2" xfId="2" applyNumberFormat="1" applyFont="1" applyBorder="1"/>
    <xf numFmtId="0" fontId="4" fillId="0" borderId="2" xfId="0" applyFont="1" applyBorder="1" applyAlignment="1">
      <alignment wrapText="1"/>
    </xf>
    <xf numFmtId="0" fontId="27" fillId="0" borderId="0" xfId="0" applyFont="1"/>
    <xf numFmtId="0" fontId="4" fillId="0" borderId="2" xfId="0" applyFont="1" applyBorder="1" applyAlignment="1">
      <alignment horizontal="center" vertical="center" wrapText="1"/>
    </xf>
    <xf numFmtId="3" fontId="27" fillId="0" borderId="2" xfId="0" applyNumberFormat="1" applyFont="1" applyBorder="1"/>
    <xf numFmtId="0" fontId="27" fillId="0" borderId="2" xfId="0" applyFont="1" applyBorder="1" applyAlignment="1">
      <alignment horizontal="center" vertical="center"/>
    </xf>
    <xf numFmtId="3" fontId="4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7" fillId="0" borderId="0" xfId="0" applyFont="1" applyFill="1" applyAlignment="1">
      <alignment horizontal="left" vertical="top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14" fillId="0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3" fillId="0" borderId="7" xfId="0" applyFont="1" applyBorder="1" applyAlignment="1"/>
    <xf numFmtId="0" fontId="3" fillId="0" borderId="9" xfId="0" applyFont="1" applyBorder="1" applyAlignment="1"/>
    <xf numFmtId="0" fontId="3" fillId="0" borderId="8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8" xfId="0" applyFont="1" applyBorder="1" applyAlignment="1">
      <alignment horizontal="center"/>
    </xf>
  </cellXfs>
  <cellStyles count="7">
    <cellStyle name="Check Cell" xfId="1" builtinId="23"/>
    <cellStyle name="Comma" xfId="2" builtinId="3"/>
    <cellStyle name="Comma 2" xfId="5"/>
    <cellStyle name="Comma 3" xfId="6"/>
    <cellStyle name="Normal" xfId="0" builtinId="0"/>
    <cellStyle name="Normal 3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opLeftCell="A3" workbookViewId="0">
      <selection activeCell="B3" sqref="B3"/>
    </sheetView>
  </sheetViews>
  <sheetFormatPr defaultRowHeight="15" x14ac:dyDescent="0.25"/>
  <cols>
    <col min="1" max="1" width="45.85546875" customWidth="1"/>
    <col min="2" max="2" width="21.5703125" customWidth="1"/>
    <col min="3" max="3" width="19.5703125" customWidth="1"/>
    <col min="4" max="4" width="8.140625" customWidth="1"/>
    <col min="5" max="5" width="20.5703125" customWidth="1"/>
    <col min="6" max="6" width="9.7109375" customWidth="1"/>
    <col min="7" max="7" width="1.42578125" hidden="1" customWidth="1"/>
    <col min="8" max="8" width="21.85546875" customWidth="1"/>
    <col min="9" max="9" width="17.28515625" hidden="1" customWidth="1"/>
    <col min="10" max="10" width="21.140625" hidden="1" customWidth="1"/>
    <col min="11" max="11" width="6.5703125" hidden="1" customWidth="1"/>
    <col min="12" max="12" width="21.28515625" hidden="1" customWidth="1"/>
    <col min="13" max="13" width="7" hidden="1" customWidth="1"/>
    <col min="14" max="14" width="20" hidden="1" customWidth="1"/>
    <col min="15" max="15" width="8.28515625" hidden="1" customWidth="1"/>
    <col min="16" max="16" width="19" customWidth="1"/>
    <col min="17" max="17" width="12.7109375" customWidth="1"/>
  </cols>
  <sheetData>
    <row r="1" spans="1:25" x14ac:dyDescent="0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25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25" s="20" customFormat="1" x14ac:dyDescent="0.25">
      <c r="A3" s="19" t="s">
        <v>153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06"/>
      <c r="M3" s="106"/>
      <c r="N3" s="250"/>
      <c r="O3" s="250"/>
    </row>
    <row r="4" spans="1:25" x14ac:dyDescent="0.25">
      <c r="A4" s="3" t="s">
        <v>126</v>
      </c>
      <c r="B4" s="3"/>
      <c r="C4" s="3" t="s">
        <v>127</v>
      </c>
      <c r="D4" s="3"/>
      <c r="E4" s="18"/>
      <c r="F4" s="3"/>
      <c r="G4" s="3"/>
      <c r="H4" s="3"/>
      <c r="I4" s="3"/>
      <c r="J4" s="3"/>
      <c r="K4" s="3"/>
      <c r="L4" s="105"/>
      <c r="M4" s="105"/>
      <c r="N4" s="105"/>
      <c r="O4" s="105"/>
    </row>
    <row r="5" spans="1:25" x14ac:dyDescent="0.25">
      <c r="A5" s="3" t="s">
        <v>152</v>
      </c>
      <c r="B5" s="3"/>
      <c r="C5" s="3"/>
      <c r="D5" s="3"/>
      <c r="E5" s="3"/>
      <c r="F5" s="3"/>
      <c r="G5" s="3"/>
      <c r="H5" s="3"/>
      <c r="I5" s="3"/>
      <c r="J5" s="3"/>
      <c r="K5" s="3"/>
      <c r="L5" s="105"/>
      <c r="M5" s="105"/>
      <c r="N5" s="105"/>
      <c r="O5" s="105"/>
    </row>
    <row r="6" spans="1:25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R6" s="5"/>
    </row>
    <row r="7" spans="1:25" x14ac:dyDescent="0.25">
      <c r="A7" s="3" t="s">
        <v>125</v>
      </c>
      <c r="B7" s="3"/>
      <c r="C7" s="3"/>
      <c r="D7" s="3"/>
      <c r="E7" s="3"/>
      <c r="F7" s="3"/>
      <c r="G7" s="3"/>
      <c r="H7" s="3"/>
      <c r="I7" s="3"/>
      <c r="J7" s="105"/>
      <c r="K7" s="105"/>
      <c r="L7" s="105"/>
      <c r="M7" s="105"/>
      <c r="N7" s="105"/>
      <c r="O7" s="105"/>
      <c r="Y7" t="s">
        <v>9</v>
      </c>
    </row>
    <row r="8" spans="1:25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5"/>
      <c r="K8" s="105"/>
      <c r="L8" s="105"/>
      <c r="M8" s="105"/>
      <c r="N8" s="105"/>
      <c r="O8" s="105"/>
    </row>
    <row r="9" spans="1:25" ht="21" customHeight="1" thickBot="1" x14ac:dyDescent="0.3">
      <c r="A9" s="108"/>
      <c r="B9" s="251" t="s">
        <v>123</v>
      </c>
      <c r="C9" s="252"/>
      <c r="D9" s="108"/>
      <c r="E9" s="251" t="s">
        <v>124</v>
      </c>
      <c r="F9" s="253"/>
      <c r="G9" s="253"/>
      <c r="H9" s="252"/>
      <c r="I9" s="108"/>
      <c r="J9" s="108"/>
      <c r="K9" s="108"/>
      <c r="L9" s="108"/>
      <c r="P9" s="254" t="s">
        <v>154</v>
      </c>
    </row>
    <row r="10" spans="1:25" s="3" customFormat="1" ht="27.75" customHeight="1" thickTop="1" x14ac:dyDescent="0.25">
      <c r="A10" s="28"/>
      <c r="B10" s="170" t="s">
        <v>121</v>
      </c>
      <c r="C10" s="226" t="s">
        <v>122</v>
      </c>
      <c r="D10" s="167"/>
      <c r="E10" s="29" t="s">
        <v>77</v>
      </c>
      <c r="F10" s="195"/>
      <c r="G10" s="23"/>
      <c r="H10" s="166" t="s">
        <v>112</v>
      </c>
      <c r="I10" s="25"/>
      <c r="J10" s="24">
        <v>2019</v>
      </c>
      <c r="K10" s="25"/>
      <c r="L10" s="24">
        <v>2020</v>
      </c>
      <c r="M10" s="25"/>
      <c r="P10" s="255"/>
    </row>
    <row r="11" spans="1:25" ht="24.75" customHeight="1" thickBot="1" x14ac:dyDescent="0.3">
      <c r="A11" s="110"/>
      <c r="B11" s="111" t="s">
        <v>8</v>
      </c>
      <c r="C11" s="111" t="s">
        <v>8</v>
      </c>
      <c r="D11" s="110"/>
      <c r="E11" s="111" t="s">
        <v>8</v>
      </c>
      <c r="F11" s="196"/>
      <c r="G11" s="23"/>
      <c r="H11" s="122" t="s">
        <v>8</v>
      </c>
      <c r="I11" s="114"/>
      <c r="J11" s="111" t="s">
        <v>8</v>
      </c>
      <c r="K11" s="114"/>
      <c r="L11" s="111" t="s">
        <v>8</v>
      </c>
      <c r="M11" s="114"/>
      <c r="P11" s="256"/>
      <c r="R11" s="5"/>
    </row>
    <row r="12" spans="1:25" ht="17.25" thickTop="1" thickBot="1" x14ac:dyDescent="0.3">
      <c r="A12" s="108" t="s">
        <v>42</v>
      </c>
      <c r="B12" s="197">
        <v>10000</v>
      </c>
      <c r="C12" s="198" t="s">
        <v>106</v>
      </c>
      <c r="D12" s="199"/>
      <c r="E12" s="200">
        <v>5000000</v>
      </c>
      <c r="F12" s="199"/>
      <c r="G12" s="199"/>
      <c r="H12" s="201" t="s">
        <v>106</v>
      </c>
      <c r="I12" s="115"/>
      <c r="J12" s="115"/>
      <c r="K12" s="108"/>
      <c r="L12" s="7"/>
      <c r="M12" s="108"/>
      <c r="P12" s="37" t="s">
        <v>155</v>
      </c>
    </row>
    <row r="13" spans="1:25" ht="9" hidden="1" customHeight="1" thickBot="1" x14ac:dyDescent="0.3">
      <c r="A13" s="109"/>
      <c r="B13" s="197">
        <v>10000</v>
      </c>
      <c r="C13" s="202"/>
      <c r="D13" s="203"/>
      <c r="E13" s="203"/>
      <c r="F13" s="203"/>
      <c r="G13" s="203"/>
      <c r="H13" s="204"/>
      <c r="I13" s="116"/>
      <c r="J13" s="116"/>
      <c r="K13" s="116"/>
      <c r="L13" s="116"/>
      <c r="M13" s="118"/>
      <c r="P13" s="37"/>
    </row>
    <row r="14" spans="1:25" ht="24" customHeight="1" thickTop="1" thickBot="1" x14ac:dyDescent="0.3">
      <c r="A14" s="4"/>
      <c r="B14" s="197"/>
      <c r="C14" s="205"/>
      <c r="D14" s="205"/>
      <c r="E14" s="206"/>
      <c r="F14" s="207"/>
      <c r="G14" s="208">
        <f t="shared" ref="G14" si="0">E14/2</f>
        <v>0</v>
      </c>
      <c r="H14" s="209"/>
      <c r="I14" s="9"/>
      <c r="J14" s="8">
        <v>455975021.85000002</v>
      </c>
      <c r="K14" s="10"/>
      <c r="L14" s="8">
        <v>455975021.85000002</v>
      </c>
      <c r="M14" s="108"/>
      <c r="P14" s="37"/>
    </row>
    <row r="15" spans="1:25" ht="15.75" hidden="1" thickBot="1" x14ac:dyDescent="0.3">
      <c r="A15" s="119"/>
      <c r="B15" s="171">
        <v>10000</v>
      </c>
      <c r="C15" s="173"/>
      <c r="D15" s="120"/>
      <c r="E15" s="120"/>
      <c r="F15" s="116"/>
      <c r="G15" s="116"/>
      <c r="H15" s="117"/>
      <c r="I15" s="116"/>
      <c r="J15" s="116"/>
      <c r="K15" s="116"/>
      <c r="L15" s="116"/>
      <c r="M15" s="118"/>
      <c r="P15" s="37"/>
    </row>
    <row r="16" spans="1:25" ht="3.75" hidden="1" customHeight="1" x14ac:dyDescent="0.25">
      <c r="A16" s="109"/>
      <c r="B16" s="171"/>
      <c r="C16" s="174"/>
      <c r="D16" s="109"/>
      <c r="E16" s="8"/>
      <c r="F16" s="116"/>
      <c r="G16" s="116"/>
      <c r="H16" s="121"/>
      <c r="I16" s="108"/>
      <c r="J16" s="8">
        <v>600000</v>
      </c>
      <c r="K16" s="108"/>
      <c r="L16" s="8">
        <v>700000</v>
      </c>
      <c r="M16" s="108"/>
      <c r="P16" s="37"/>
    </row>
    <row r="17" spans="1:16" ht="21.75" hidden="1" customHeight="1" thickBot="1" x14ac:dyDescent="0.3">
      <c r="A17" s="4"/>
      <c r="B17" s="171"/>
      <c r="C17" s="168"/>
      <c r="D17" s="168"/>
      <c r="E17" s="42"/>
      <c r="F17" s="108"/>
      <c r="G17" s="108"/>
      <c r="H17" s="163"/>
      <c r="I17" s="108"/>
      <c r="J17" s="8">
        <f>SUM(J14:J16)</f>
        <v>456575021.85000002</v>
      </c>
      <c r="K17" s="108"/>
      <c r="L17" s="8">
        <f>SUM(L14:L16)</f>
        <v>456675021.85000002</v>
      </c>
      <c r="M17" s="108"/>
      <c r="O17" s="6"/>
      <c r="P17" s="37"/>
    </row>
    <row r="18" spans="1:16" s="3" customFormat="1" ht="27" customHeight="1" thickTop="1" x14ac:dyDescent="0.25">
      <c r="A18" s="4"/>
      <c r="B18" s="4"/>
      <c r="C18" s="4"/>
      <c r="D18" s="4"/>
      <c r="E18" s="35" t="s">
        <v>77</v>
      </c>
      <c r="F18" s="37"/>
      <c r="G18" s="38"/>
      <c r="H18" s="169" t="s">
        <v>113</v>
      </c>
      <c r="I18" s="40"/>
      <c r="J18" s="39">
        <v>2019</v>
      </c>
      <c r="K18" s="40"/>
      <c r="L18" s="39">
        <v>2020</v>
      </c>
      <c r="M18" s="25"/>
      <c r="O18" s="26"/>
      <c r="P18" s="37"/>
    </row>
    <row r="19" spans="1:16" ht="29.25" customHeight="1" x14ac:dyDescent="0.25">
      <c r="A19" s="108"/>
      <c r="B19" s="4"/>
      <c r="C19" s="4"/>
      <c r="D19" s="226" t="s">
        <v>11</v>
      </c>
      <c r="E19" s="172" t="s">
        <v>10</v>
      </c>
      <c r="F19" s="227" t="s">
        <v>11</v>
      </c>
      <c r="G19" s="227"/>
      <c r="H19" s="175" t="s">
        <v>8</v>
      </c>
      <c r="I19" s="112" t="s">
        <v>8</v>
      </c>
      <c r="J19" s="122" t="s">
        <v>12</v>
      </c>
      <c r="K19" s="112" t="s">
        <v>8</v>
      </c>
      <c r="L19" s="122" t="s">
        <v>12</v>
      </c>
      <c r="N19" s="6"/>
      <c r="P19" s="37"/>
    </row>
    <row r="20" spans="1:16" ht="19.5" customHeight="1" x14ac:dyDescent="0.25">
      <c r="A20" s="4" t="s">
        <v>43</v>
      </c>
      <c r="B20" s="240">
        <v>1268641510</v>
      </c>
      <c r="C20" s="211">
        <v>702880867.30999994</v>
      </c>
      <c r="D20" s="198">
        <v>724</v>
      </c>
      <c r="E20" s="197">
        <v>1118903100</v>
      </c>
      <c r="F20" s="210">
        <v>647</v>
      </c>
      <c r="G20" s="208">
        <f>E20/2</f>
        <v>559451550</v>
      </c>
      <c r="H20" s="212">
        <v>858244518.76999998</v>
      </c>
      <c r="I20" s="7">
        <v>517</v>
      </c>
      <c r="J20" s="8">
        <v>795218227.10000002</v>
      </c>
      <c r="K20" s="7">
        <v>560</v>
      </c>
      <c r="L20" s="8">
        <v>805346879</v>
      </c>
      <c r="M20" s="7">
        <v>610</v>
      </c>
      <c r="P20" s="37" t="s">
        <v>155</v>
      </c>
    </row>
    <row r="21" spans="1:16" ht="33.6" customHeight="1" x14ac:dyDescent="0.25">
      <c r="A21" s="113" t="s">
        <v>44</v>
      </c>
      <c r="B21" s="228">
        <v>155001758</v>
      </c>
      <c r="C21" s="229">
        <v>41261143.009999998</v>
      </c>
      <c r="D21" s="214"/>
      <c r="E21" s="228">
        <v>50859232</v>
      </c>
      <c r="F21" s="215"/>
      <c r="G21" s="214"/>
      <c r="H21" s="216">
        <v>11440000</v>
      </c>
      <c r="I21" s="122"/>
      <c r="J21" s="112"/>
      <c r="K21" s="122"/>
      <c r="L21" s="112"/>
      <c r="M21" s="122"/>
      <c r="O21" s="6"/>
      <c r="P21" s="37" t="s">
        <v>155</v>
      </c>
    </row>
    <row r="22" spans="1:16" ht="36.75" customHeight="1" x14ac:dyDescent="0.25">
      <c r="A22" s="113" t="s">
        <v>45</v>
      </c>
      <c r="B22" s="216">
        <v>123360000</v>
      </c>
      <c r="C22" s="230">
        <v>123360000</v>
      </c>
      <c r="D22" s="214"/>
      <c r="E22" s="228">
        <v>101718464</v>
      </c>
      <c r="F22" s="215"/>
      <c r="G22" s="214"/>
      <c r="H22" s="216">
        <v>78880000</v>
      </c>
      <c r="I22" s="122"/>
      <c r="J22" s="112"/>
      <c r="K22" s="122"/>
      <c r="L22" s="112"/>
      <c r="M22" s="122"/>
      <c r="O22" s="6"/>
      <c r="P22" s="37" t="s">
        <v>155</v>
      </c>
    </row>
    <row r="23" spans="1:16" ht="21" hidden="1" customHeight="1" thickBot="1" x14ac:dyDescent="0.3">
      <c r="A23" s="113"/>
      <c r="B23" s="217"/>
      <c r="C23" s="217"/>
      <c r="D23" s="214"/>
      <c r="E23" s="213"/>
      <c r="F23" s="215"/>
      <c r="G23" s="214"/>
      <c r="H23" s="216"/>
      <c r="I23" s="122"/>
      <c r="J23" s="112"/>
      <c r="K23" s="122"/>
      <c r="L23" s="112"/>
      <c r="M23" s="122"/>
      <c r="O23" s="6"/>
      <c r="P23" s="37"/>
    </row>
    <row r="24" spans="1:16" ht="15.6" customHeight="1" thickBot="1" x14ac:dyDescent="0.3">
      <c r="A24" s="108" t="s">
        <v>118</v>
      </c>
      <c r="B24" s="217">
        <v>0</v>
      </c>
      <c r="C24" s="225" t="s">
        <v>150</v>
      </c>
      <c r="D24" s="199"/>
      <c r="E24" s="197"/>
      <c r="F24" s="218"/>
      <c r="G24" s="208">
        <f t="shared" ref="G24" si="1">E24/2</f>
        <v>0</v>
      </c>
      <c r="H24" s="219"/>
      <c r="I24" s="8"/>
      <c r="J24" s="8"/>
      <c r="K24" s="8"/>
      <c r="L24" s="8"/>
      <c r="M24" s="108"/>
      <c r="P24" s="37"/>
    </row>
    <row r="25" spans="1:16" ht="16.5" thickTop="1" x14ac:dyDescent="0.25">
      <c r="A25" s="4"/>
      <c r="B25" s="217"/>
      <c r="C25" s="217"/>
      <c r="D25" s="205"/>
      <c r="E25" s="220"/>
      <c r="F25" s="221"/>
      <c r="G25" s="222">
        <f>E25/2</f>
        <v>0</v>
      </c>
      <c r="H25" s="219"/>
      <c r="I25" s="9"/>
      <c r="J25" s="8"/>
      <c r="K25" s="10"/>
      <c r="L25" s="8"/>
      <c r="M25" s="123"/>
      <c r="P25" s="37"/>
    </row>
    <row r="26" spans="1:16" ht="30.75" customHeight="1" x14ac:dyDescent="0.25">
      <c r="A26" s="227" t="s">
        <v>107</v>
      </c>
      <c r="B26" s="231"/>
      <c r="C26" s="232"/>
      <c r="D26" s="233"/>
      <c r="E26" s="234">
        <v>200000000</v>
      </c>
      <c r="F26" s="235"/>
      <c r="G26" s="236"/>
      <c r="H26" s="219">
        <v>21000000</v>
      </c>
      <c r="I26" s="11"/>
      <c r="J26" s="8">
        <v>345000000</v>
      </c>
      <c r="K26" s="12"/>
      <c r="L26" s="8">
        <v>396750000</v>
      </c>
      <c r="M26" s="124"/>
      <c r="P26" s="37" t="s">
        <v>155</v>
      </c>
    </row>
    <row r="27" spans="1:16" ht="20.45" customHeight="1" x14ac:dyDescent="0.25">
      <c r="A27" s="4" t="s">
        <v>151</v>
      </c>
      <c r="B27" s="231">
        <v>300000000</v>
      </c>
      <c r="C27" s="231">
        <v>64731153</v>
      </c>
      <c r="D27" s="237"/>
      <c r="E27" s="234">
        <v>350000000</v>
      </c>
      <c r="F27" s="235"/>
      <c r="G27" s="236">
        <f>E27/2</f>
        <v>175000000</v>
      </c>
      <c r="H27" s="219">
        <v>175406501</v>
      </c>
      <c r="I27" s="11"/>
      <c r="J27" s="8">
        <v>455975021.85000002</v>
      </c>
      <c r="K27" s="12"/>
      <c r="L27" s="8">
        <v>455975021.85000002</v>
      </c>
      <c r="M27" s="124"/>
      <c r="P27" s="37" t="s">
        <v>155</v>
      </c>
    </row>
    <row r="28" spans="1:16" ht="24.75" customHeight="1" x14ac:dyDescent="0.25">
      <c r="A28" s="4" t="s">
        <v>13</v>
      </c>
      <c r="B28" s="231">
        <f>SUM(B20:B27)</f>
        <v>1847003268</v>
      </c>
      <c r="C28" s="231">
        <f>SUM(C20:C27)</f>
        <v>932233163.31999993</v>
      </c>
      <c r="D28" s="238"/>
      <c r="E28" s="234">
        <f>SUM(E20:E27)</f>
        <v>1821480796</v>
      </c>
      <c r="F28" s="235"/>
      <c r="G28" s="239">
        <f>SUM(G24:G27)</f>
        <v>175000000</v>
      </c>
      <c r="H28" s="219">
        <f>SUM(H20:H27)</f>
        <v>1144971019.77</v>
      </c>
      <c r="I28" s="11"/>
      <c r="J28" s="8">
        <f>J20+J25+J26</f>
        <v>1140218227.0999999</v>
      </c>
      <c r="K28" s="12"/>
      <c r="L28" s="8">
        <f>L20+L25+L26</f>
        <v>1202096879</v>
      </c>
      <c r="M28" s="124"/>
      <c r="P28" s="37"/>
    </row>
    <row r="29" spans="1:16" ht="21.75" customHeight="1" x14ac:dyDescent="0.25">
      <c r="A29" s="108"/>
      <c r="B29" s="223"/>
      <c r="C29" s="205"/>
      <c r="D29" s="199"/>
      <c r="E29" s="220"/>
      <c r="F29" s="221"/>
      <c r="G29" s="222">
        <f>E29/2</f>
        <v>0</v>
      </c>
      <c r="H29" s="219"/>
      <c r="I29" s="11"/>
      <c r="J29" s="8"/>
      <c r="K29" s="12"/>
      <c r="L29" s="8"/>
      <c r="M29" s="124"/>
      <c r="P29" s="37"/>
    </row>
    <row r="30" spans="1:16" ht="22.5" customHeight="1" thickBot="1" x14ac:dyDescent="0.3">
      <c r="A30" s="4" t="s">
        <v>14</v>
      </c>
      <c r="B30" s="224">
        <v>1500000000</v>
      </c>
      <c r="C30" s="197">
        <v>1116709760</v>
      </c>
      <c r="D30" s="205"/>
      <c r="E30" s="220">
        <v>1057217639</v>
      </c>
      <c r="F30" s="221"/>
      <c r="G30" s="222">
        <f>E30/2</f>
        <v>528608819.5</v>
      </c>
      <c r="H30" s="219">
        <v>809271273.54999995</v>
      </c>
      <c r="I30" s="13"/>
      <c r="J30" s="8">
        <v>1840000000</v>
      </c>
      <c r="K30" s="14"/>
      <c r="L30" s="8">
        <v>2116000000</v>
      </c>
      <c r="M30" s="125"/>
      <c r="P30" s="37" t="s">
        <v>155</v>
      </c>
    </row>
    <row r="31" spans="1:16" ht="20.25" hidden="1" customHeight="1" thickTop="1" thickBot="1" x14ac:dyDescent="0.3">
      <c r="A31" s="126"/>
      <c r="B31" s="126"/>
      <c r="C31" s="126"/>
      <c r="D31" s="126"/>
      <c r="E31" s="127"/>
      <c r="F31" s="36"/>
      <c r="G31" s="126"/>
      <c r="H31" s="126"/>
      <c r="I31" s="128"/>
      <c r="J31" s="126"/>
      <c r="K31" s="13"/>
      <c r="L31" s="126"/>
      <c r="M31" s="14"/>
      <c r="N31" s="126"/>
      <c r="O31" s="125"/>
    </row>
    <row r="32" spans="1:16" ht="5.25" hidden="1" customHeight="1" thickTop="1" thickBot="1" x14ac:dyDescent="0.35">
      <c r="A32" s="129"/>
      <c r="B32" s="129"/>
      <c r="C32" s="129"/>
      <c r="D32" s="129"/>
      <c r="E32" s="8"/>
      <c r="F32" s="36"/>
      <c r="G32" s="1"/>
      <c r="H32" s="8"/>
      <c r="I32" s="49"/>
      <c r="J32" s="8"/>
      <c r="K32" s="13"/>
      <c r="L32" s="8"/>
      <c r="M32" s="14"/>
      <c r="N32" s="8"/>
      <c r="O32" s="104"/>
    </row>
    <row r="33" spans="9:9" ht="15.75" thickTop="1" x14ac:dyDescent="0.25">
      <c r="I33" s="30"/>
    </row>
  </sheetData>
  <mergeCells count="4">
    <mergeCell ref="N3:O3"/>
    <mergeCell ref="B9:C9"/>
    <mergeCell ref="E9:H9"/>
    <mergeCell ref="P9:P11"/>
  </mergeCells>
  <pageMargins left="0.16" right="0.16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4" zoomScaleNormal="100" workbookViewId="0">
      <selection activeCell="P12" sqref="P12"/>
    </sheetView>
  </sheetViews>
  <sheetFormatPr defaultRowHeight="15" x14ac:dyDescent="0.25"/>
  <cols>
    <col min="1" max="1" width="7" customWidth="1"/>
    <col min="2" max="2" width="8.140625" customWidth="1"/>
    <col min="3" max="3" width="10.42578125" customWidth="1"/>
    <col min="4" max="4" width="6.5703125" customWidth="1"/>
    <col min="5" max="5" width="10.5703125" customWidth="1"/>
    <col min="6" max="6" width="8.140625" customWidth="1"/>
    <col min="7" max="7" width="11" customWidth="1"/>
    <col min="8" max="8" width="26.140625" customWidth="1"/>
    <col min="9" max="9" width="18.7109375" customWidth="1"/>
    <col min="10" max="10" width="15.7109375" customWidth="1"/>
    <col min="11" max="11" width="19.140625" customWidth="1"/>
    <col min="12" max="12" width="14.5703125" customWidth="1"/>
    <col min="13" max="13" width="16.7109375" hidden="1" customWidth="1"/>
    <col min="14" max="14" width="16.85546875" hidden="1" customWidth="1"/>
    <col min="15" max="15" width="17.28515625" hidden="1" customWidth="1"/>
  </cols>
  <sheetData>
    <row r="1" spans="1:16" ht="18.75" x14ac:dyDescent="0.3">
      <c r="A1" s="2" t="s">
        <v>35</v>
      </c>
    </row>
    <row r="2" spans="1:16" ht="18.75" x14ac:dyDescent="0.3">
      <c r="A2" s="2" t="s">
        <v>120</v>
      </c>
      <c r="H2" s="2" t="s">
        <v>129</v>
      </c>
      <c r="I2" s="2"/>
    </row>
    <row r="3" spans="1:16" ht="18.75" x14ac:dyDescent="0.3">
      <c r="A3" s="257" t="s">
        <v>128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15"/>
      <c r="M3" s="15"/>
      <c r="N3" s="15"/>
      <c r="O3" s="15"/>
    </row>
    <row r="4" spans="1:16" ht="18.75" x14ac:dyDescent="0.3">
      <c r="A4" s="258" t="s">
        <v>111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6" x14ac:dyDescent="0.25">
      <c r="N5" s="3"/>
    </row>
    <row r="6" spans="1:16" ht="21" x14ac:dyDescent="0.3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21" x14ac:dyDescent="0.35">
      <c r="A7" s="144" t="s">
        <v>23</v>
      </c>
      <c r="B7" s="144"/>
      <c r="C7" s="144"/>
      <c r="D7" s="144"/>
      <c r="E7" s="144"/>
      <c r="F7" s="144"/>
      <c r="G7" s="144" t="s">
        <v>40</v>
      </c>
      <c r="H7" s="144"/>
      <c r="I7" s="144"/>
      <c r="J7" s="34"/>
      <c r="K7" s="34"/>
      <c r="L7" s="34"/>
      <c r="M7" s="34"/>
      <c r="N7" s="34"/>
      <c r="O7" s="34"/>
    </row>
    <row r="8" spans="1:16" ht="12.75" customHeight="1" x14ac:dyDescent="0.35">
      <c r="A8" s="144"/>
      <c r="B8" s="144"/>
      <c r="C8" s="144"/>
      <c r="D8" s="144"/>
      <c r="E8" s="144"/>
      <c r="F8" s="144"/>
      <c r="G8" s="34"/>
      <c r="H8" s="34"/>
      <c r="I8" s="34"/>
      <c r="J8" s="34"/>
      <c r="K8" s="34"/>
      <c r="L8" s="34"/>
      <c r="M8" s="34"/>
      <c r="N8" s="34"/>
      <c r="O8" s="34"/>
    </row>
    <row r="9" spans="1:16" ht="37.5" customHeight="1" x14ac:dyDescent="0.35">
      <c r="A9" s="259" t="s">
        <v>134</v>
      </c>
      <c r="B9" s="260"/>
      <c r="C9" s="260"/>
      <c r="D9" s="260"/>
      <c r="E9" s="260"/>
      <c r="F9" s="260"/>
      <c r="G9" s="261"/>
      <c r="H9" s="145"/>
      <c r="I9" s="265" t="s">
        <v>123</v>
      </c>
      <c r="J9" s="266"/>
      <c r="K9" s="265" t="s">
        <v>124</v>
      </c>
      <c r="L9" s="266"/>
      <c r="M9" s="262" t="s">
        <v>68</v>
      </c>
      <c r="N9" s="263"/>
      <c r="O9" s="264"/>
      <c r="P9" s="1"/>
    </row>
    <row r="10" spans="1:16" ht="39.75" customHeight="1" x14ac:dyDescent="0.25">
      <c r="A10" s="146" t="s">
        <v>25</v>
      </c>
      <c r="B10" s="146" t="s">
        <v>26</v>
      </c>
      <c r="C10" s="146" t="s">
        <v>27</v>
      </c>
      <c r="D10" s="146" t="s">
        <v>28</v>
      </c>
      <c r="E10" s="146" t="s">
        <v>29</v>
      </c>
      <c r="F10" s="146" t="s">
        <v>30</v>
      </c>
      <c r="G10" s="146" t="s">
        <v>31</v>
      </c>
      <c r="H10" s="147" t="s">
        <v>34</v>
      </c>
      <c r="I10" s="148" t="s">
        <v>131</v>
      </c>
      <c r="J10" s="148" t="s">
        <v>133</v>
      </c>
      <c r="K10" s="148" t="s">
        <v>132</v>
      </c>
      <c r="L10" s="147" t="s">
        <v>115</v>
      </c>
      <c r="M10" s="147">
        <v>2018</v>
      </c>
      <c r="N10" s="147">
        <v>2019</v>
      </c>
      <c r="O10" s="147">
        <v>2020</v>
      </c>
      <c r="P10" s="1"/>
    </row>
    <row r="11" spans="1:16" ht="21" x14ac:dyDescent="0.35">
      <c r="A11" s="149"/>
      <c r="B11" s="149"/>
      <c r="C11" s="145"/>
      <c r="D11" s="149"/>
      <c r="E11" s="145"/>
      <c r="F11" s="145"/>
      <c r="G11" s="145"/>
      <c r="H11" s="150"/>
      <c r="I11" s="150"/>
      <c r="J11" s="150" t="s">
        <v>8</v>
      </c>
      <c r="K11" s="150" t="s">
        <v>8</v>
      </c>
      <c r="L11" s="150"/>
      <c r="M11" s="150" t="s">
        <v>8</v>
      </c>
      <c r="N11" s="150" t="s">
        <v>8</v>
      </c>
      <c r="O11" s="150" t="s">
        <v>8</v>
      </c>
      <c r="P11" s="1"/>
    </row>
    <row r="12" spans="1:16" ht="97.9" customHeight="1" x14ac:dyDescent="0.25">
      <c r="A12" s="151" t="s">
        <v>15</v>
      </c>
      <c r="B12" s="151" t="s">
        <v>33</v>
      </c>
      <c r="C12" s="152">
        <v>77119</v>
      </c>
      <c r="D12" s="151" t="s">
        <v>16</v>
      </c>
      <c r="E12" s="152">
        <v>11009</v>
      </c>
      <c r="F12" s="151" t="s">
        <v>17</v>
      </c>
      <c r="G12" s="151">
        <v>33101</v>
      </c>
      <c r="H12" s="147" t="s">
        <v>130</v>
      </c>
      <c r="I12" s="176">
        <v>10000</v>
      </c>
      <c r="J12" s="177" t="s">
        <v>108</v>
      </c>
      <c r="K12" s="193">
        <v>5000000</v>
      </c>
      <c r="L12" s="153" t="s">
        <v>108</v>
      </c>
      <c r="M12" s="154">
        <v>500000</v>
      </c>
      <c r="N12" s="154">
        <v>600000</v>
      </c>
      <c r="O12" s="154">
        <v>700000</v>
      </c>
      <c r="P12" s="1"/>
    </row>
    <row r="13" spans="1:16" ht="28.15" customHeight="1" x14ac:dyDescent="0.35">
      <c r="A13" s="155"/>
      <c r="B13" s="155"/>
      <c r="C13" s="156"/>
      <c r="D13" s="155"/>
      <c r="E13" s="156"/>
      <c r="F13" s="156"/>
      <c r="G13" s="156"/>
      <c r="H13" s="150" t="s">
        <v>22</v>
      </c>
      <c r="I13" s="176">
        <v>10000</v>
      </c>
      <c r="J13" s="157"/>
      <c r="K13" s="193">
        <v>5000000</v>
      </c>
      <c r="L13" s="158"/>
      <c r="M13" s="159">
        <v>500000</v>
      </c>
      <c r="N13" s="159">
        <v>600000</v>
      </c>
      <c r="O13" s="159">
        <v>700000</v>
      </c>
      <c r="P13" s="1"/>
    </row>
    <row r="16" spans="1:16" x14ac:dyDescent="0.25">
      <c r="H16" s="30"/>
      <c r="I16" s="30"/>
    </row>
  </sheetData>
  <mergeCells count="6">
    <mergeCell ref="A3:K3"/>
    <mergeCell ref="A4:O4"/>
    <mergeCell ref="A9:G9"/>
    <mergeCell ref="M9:O9"/>
    <mergeCell ref="K9:L9"/>
    <mergeCell ref="I9:J9"/>
  </mergeCells>
  <pageMargins left="0.96" right="0.2" top="0.5" bottom="0.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view="pageBreakPreview" topLeftCell="A41" zoomScale="60" zoomScaleNormal="71" zoomScalePageLayoutView="72" workbookViewId="0">
      <selection activeCell="A3" sqref="A3:P3"/>
    </sheetView>
  </sheetViews>
  <sheetFormatPr defaultColWidth="9.140625" defaultRowHeight="14.25" x14ac:dyDescent="0.25"/>
  <cols>
    <col min="1" max="1" width="9.7109375" style="16" customWidth="1"/>
    <col min="2" max="2" width="9.42578125" style="16" customWidth="1"/>
    <col min="3" max="3" width="11.28515625" style="16" customWidth="1"/>
    <col min="4" max="4" width="9.140625" style="16" customWidth="1"/>
    <col min="5" max="5" width="10.140625" style="16" customWidth="1"/>
    <col min="6" max="6" width="11.7109375" style="16" customWidth="1"/>
    <col min="7" max="7" width="13.5703125" style="16" customWidth="1"/>
    <col min="8" max="8" width="55.5703125" style="16" customWidth="1"/>
    <col min="9" max="9" width="35.42578125" style="16" customWidth="1"/>
    <col min="10" max="10" width="34.85546875" style="16" customWidth="1"/>
    <col min="11" max="11" width="36.140625" style="16" customWidth="1"/>
    <col min="12" max="12" width="29.7109375" style="16" customWidth="1"/>
    <col min="13" max="13" width="25.28515625" style="16" hidden="1" customWidth="1"/>
    <col min="14" max="14" width="25" style="16" hidden="1" customWidth="1"/>
    <col min="15" max="15" width="28.28515625" style="16" hidden="1" customWidth="1"/>
    <col min="16" max="16" width="22.5703125" style="16" customWidth="1"/>
    <col min="17" max="17" width="19.42578125" style="16" customWidth="1"/>
    <col min="18" max="16384" width="9.140625" style="16"/>
  </cols>
  <sheetData>
    <row r="1" spans="1:16" s="32" customFormat="1" ht="22.5" customHeight="1" x14ac:dyDescent="0.25">
      <c r="A1" s="267" t="s">
        <v>109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s="32" customFormat="1" ht="24.75" customHeight="1" x14ac:dyDescent="0.25">
      <c r="A2" s="267" t="s">
        <v>147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spans="1:16" s="32" customFormat="1" ht="23.25" x14ac:dyDescent="0.25">
      <c r="A3" s="267" t="s">
        <v>119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1:16" s="32" customFormat="1" ht="26.25" customHeight="1" x14ac:dyDescent="0.25">
      <c r="A4" s="50" t="s">
        <v>105</v>
      </c>
      <c r="B4" s="50"/>
      <c r="C4" s="50"/>
      <c r="D4" s="50"/>
      <c r="E4" s="51"/>
      <c r="F4" s="51"/>
      <c r="G4" s="51"/>
      <c r="H4" s="51"/>
      <c r="I4" s="51"/>
      <c r="J4" s="51"/>
      <c r="K4" s="51"/>
      <c r="L4" s="51"/>
      <c r="M4" s="52"/>
      <c r="N4" s="276"/>
      <c r="O4" s="276"/>
      <c r="P4" s="51"/>
    </row>
    <row r="5" spans="1:16" s="32" customFormat="1" ht="32.25" customHeight="1" x14ac:dyDescent="0.25">
      <c r="A5" s="50" t="s">
        <v>0</v>
      </c>
      <c r="B5" s="50"/>
      <c r="C5" s="50"/>
      <c r="D5" s="50"/>
      <c r="E5" s="51"/>
      <c r="F5" s="51"/>
      <c r="G5" s="51"/>
      <c r="H5" s="51"/>
      <c r="I5" s="51"/>
      <c r="J5" s="51"/>
      <c r="K5" s="51"/>
      <c r="L5" s="53"/>
      <c r="M5" s="51"/>
      <c r="N5" s="51"/>
      <c r="O5" s="51"/>
      <c r="P5" s="51"/>
    </row>
    <row r="6" spans="1:16" ht="43.5" customHeight="1" x14ac:dyDescent="0.25">
      <c r="A6" s="271" t="s">
        <v>1</v>
      </c>
      <c r="B6" s="271" t="s">
        <v>2</v>
      </c>
      <c r="C6" s="271" t="s">
        <v>3</v>
      </c>
      <c r="D6" s="271" t="s">
        <v>4</v>
      </c>
      <c r="E6" s="271" t="s">
        <v>5</v>
      </c>
      <c r="F6" s="271" t="s">
        <v>6</v>
      </c>
      <c r="G6" s="271" t="s">
        <v>63</v>
      </c>
      <c r="H6" s="271" t="s">
        <v>7</v>
      </c>
      <c r="I6" s="268" t="s">
        <v>123</v>
      </c>
      <c r="J6" s="269"/>
      <c r="K6" s="268" t="s">
        <v>124</v>
      </c>
      <c r="L6" s="269"/>
      <c r="M6" s="270" t="s">
        <v>78</v>
      </c>
      <c r="N6" s="270"/>
      <c r="O6" s="270"/>
      <c r="P6" s="51"/>
    </row>
    <row r="7" spans="1:16" ht="59.25" customHeight="1" x14ac:dyDescent="0.25">
      <c r="A7" s="272"/>
      <c r="B7" s="272"/>
      <c r="C7" s="272"/>
      <c r="D7" s="272"/>
      <c r="E7" s="272"/>
      <c r="F7" s="272"/>
      <c r="G7" s="272"/>
      <c r="H7" s="272"/>
      <c r="I7" s="54" t="s">
        <v>135</v>
      </c>
      <c r="J7" s="54" t="s">
        <v>136</v>
      </c>
      <c r="K7" s="54" t="s">
        <v>138</v>
      </c>
      <c r="L7" s="54" t="s">
        <v>137</v>
      </c>
      <c r="M7" s="54" t="s">
        <v>69</v>
      </c>
      <c r="N7" s="54" t="s">
        <v>74</v>
      </c>
      <c r="O7" s="54" t="s">
        <v>76</v>
      </c>
      <c r="P7" s="51"/>
    </row>
    <row r="8" spans="1:16" ht="30.6" customHeight="1" x14ac:dyDescent="0.3">
      <c r="A8" s="55" t="s">
        <v>15</v>
      </c>
      <c r="B8" s="55" t="s">
        <v>33</v>
      </c>
      <c r="C8" s="55" t="s">
        <v>36</v>
      </c>
      <c r="D8" s="55" t="s">
        <v>16</v>
      </c>
      <c r="E8" s="55" t="s">
        <v>37</v>
      </c>
      <c r="F8" s="55" t="s">
        <v>17</v>
      </c>
      <c r="G8" s="55" t="s">
        <v>38</v>
      </c>
      <c r="H8" s="56" t="s">
        <v>64</v>
      </c>
      <c r="I8" s="178">
        <v>3500000</v>
      </c>
      <c r="J8" s="178">
        <v>1800000</v>
      </c>
      <c r="K8" s="57">
        <v>3500000</v>
      </c>
      <c r="L8" s="57">
        <v>2927000</v>
      </c>
      <c r="M8" s="59">
        <v>3500000</v>
      </c>
      <c r="N8" s="60">
        <f>M8*115%</f>
        <v>4024999.9999999995</v>
      </c>
      <c r="O8" s="61">
        <f>N8*115%</f>
        <v>4628749.9999999991</v>
      </c>
      <c r="P8" s="51"/>
    </row>
    <row r="9" spans="1:16" ht="33" customHeight="1" x14ac:dyDescent="0.3">
      <c r="A9" s="55" t="s">
        <v>15</v>
      </c>
      <c r="B9" s="55" t="s">
        <v>33</v>
      </c>
      <c r="C9" s="55" t="s">
        <v>36</v>
      </c>
      <c r="D9" s="55" t="s">
        <v>16</v>
      </c>
      <c r="E9" s="55" t="s">
        <v>37</v>
      </c>
      <c r="F9" s="55" t="s">
        <v>17</v>
      </c>
      <c r="G9" s="55" t="s">
        <v>38</v>
      </c>
      <c r="H9" s="56" t="s">
        <v>53</v>
      </c>
      <c r="I9" s="178">
        <v>3000000</v>
      </c>
      <c r="J9" s="178">
        <v>1800000</v>
      </c>
      <c r="K9" s="57">
        <v>3000000</v>
      </c>
      <c r="L9" s="57">
        <v>1990000</v>
      </c>
      <c r="M9" s="59">
        <v>3000000</v>
      </c>
      <c r="N9" s="60">
        <f t="shared" ref="N9:O34" si="0">M9*115%</f>
        <v>3449999.9999999995</v>
      </c>
      <c r="O9" s="61">
        <f t="shared" si="0"/>
        <v>3967499.9999999991</v>
      </c>
      <c r="P9" s="51"/>
    </row>
    <row r="10" spans="1:16" ht="33.6" customHeight="1" x14ac:dyDescent="0.3">
      <c r="A10" s="55" t="s">
        <v>15</v>
      </c>
      <c r="B10" s="55" t="s">
        <v>33</v>
      </c>
      <c r="C10" s="55" t="s">
        <v>36</v>
      </c>
      <c r="D10" s="55" t="s">
        <v>16</v>
      </c>
      <c r="E10" s="55" t="s">
        <v>37</v>
      </c>
      <c r="F10" s="55" t="s">
        <v>17</v>
      </c>
      <c r="G10" s="55" t="s">
        <v>38</v>
      </c>
      <c r="H10" s="56" t="s">
        <v>54</v>
      </c>
      <c r="I10" s="178">
        <v>4500096</v>
      </c>
      <c r="J10" s="178">
        <v>3600000</v>
      </c>
      <c r="K10" s="57">
        <v>4500000</v>
      </c>
      <c r="L10" s="57">
        <v>2775000</v>
      </c>
      <c r="M10" s="59">
        <v>4500000</v>
      </c>
      <c r="N10" s="60">
        <f t="shared" si="0"/>
        <v>5175000</v>
      </c>
      <c r="O10" s="61">
        <f t="shared" si="0"/>
        <v>5951250</v>
      </c>
      <c r="P10" s="51"/>
    </row>
    <row r="11" spans="1:16" ht="33.6" customHeight="1" x14ac:dyDescent="0.3">
      <c r="A11" s="55" t="s">
        <v>15</v>
      </c>
      <c r="B11" s="55" t="s">
        <v>33</v>
      </c>
      <c r="C11" s="55" t="s">
        <v>36</v>
      </c>
      <c r="D11" s="55" t="s">
        <v>16</v>
      </c>
      <c r="E11" s="55" t="s">
        <v>37</v>
      </c>
      <c r="F11" s="55" t="s">
        <v>17</v>
      </c>
      <c r="G11" s="55" t="s">
        <v>38</v>
      </c>
      <c r="H11" s="56" t="s">
        <v>55</v>
      </c>
      <c r="I11" s="178">
        <v>5282260.1428571399</v>
      </c>
      <c r="J11" s="178">
        <v>3600000</v>
      </c>
      <c r="K11" s="57">
        <v>5282260</v>
      </c>
      <c r="L11" s="57">
        <v>3680000</v>
      </c>
      <c r="M11" s="59">
        <v>5282260</v>
      </c>
      <c r="N11" s="60">
        <f t="shared" si="0"/>
        <v>6074598.9999999991</v>
      </c>
      <c r="O11" s="61">
        <f t="shared" si="0"/>
        <v>6985788.8499999987</v>
      </c>
      <c r="P11" s="51"/>
    </row>
    <row r="12" spans="1:16" ht="31.9" customHeight="1" x14ac:dyDescent="0.3">
      <c r="A12" s="55" t="s">
        <v>15</v>
      </c>
      <c r="B12" s="55" t="s">
        <v>33</v>
      </c>
      <c r="C12" s="55" t="s">
        <v>36</v>
      </c>
      <c r="D12" s="55" t="s">
        <v>16</v>
      </c>
      <c r="E12" s="55" t="s">
        <v>37</v>
      </c>
      <c r="F12" s="55" t="s">
        <v>17</v>
      </c>
      <c r="G12" s="55" t="s">
        <v>38</v>
      </c>
      <c r="H12" s="56" t="s">
        <v>20</v>
      </c>
      <c r="I12" s="178">
        <v>2854837</v>
      </c>
      <c r="J12" s="178">
        <v>2400000</v>
      </c>
      <c r="K12" s="57">
        <v>2854837</v>
      </c>
      <c r="L12" s="162">
        <v>1050000</v>
      </c>
      <c r="M12" s="62">
        <v>2854848</v>
      </c>
      <c r="N12" s="60">
        <f t="shared" si="0"/>
        <v>3283075.1999999997</v>
      </c>
      <c r="O12" s="61">
        <f t="shared" si="0"/>
        <v>3775536.4799999995</v>
      </c>
      <c r="P12" s="51"/>
    </row>
    <row r="13" spans="1:16" ht="30.6" customHeight="1" x14ac:dyDescent="0.3">
      <c r="A13" s="55" t="s">
        <v>15</v>
      </c>
      <c r="B13" s="55" t="s">
        <v>33</v>
      </c>
      <c r="C13" s="55" t="s">
        <v>36</v>
      </c>
      <c r="D13" s="55" t="s">
        <v>16</v>
      </c>
      <c r="E13" s="55" t="s">
        <v>37</v>
      </c>
      <c r="F13" s="55" t="s">
        <v>17</v>
      </c>
      <c r="G13" s="55" t="s">
        <v>38</v>
      </c>
      <c r="H13" s="56" t="s">
        <v>18</v>
      </c>
      <c r="I13" s="178">
        <v>4920000</v>
      </c>
      <c r="J13" s="178">
        <v>3000000</v>
      </c>
      <c r="K13" s="57">
        <v>4920000</v>
      </c>
      <c r="L13" s="57">
        <v>4567500</v>
      </c>
      <c r="M13" s="59">
        <v>4920000</v>
      </c>
      <c r="N13" s="60">
        <f t="shared" si="0"/>
        <v>5658000</v>
      </c>
      <c r="O13" s="61">
        <f t="shared" si="0"/>
        <v>6506699.9999999991</v>
      </c>
      <c r="P13" s="51"/>
    </row>
    <row r="14" spans="1:16" ht="33" customHeight="1" x14ac:dyDescent="0.3">
      <c r="A14" s="55" t="s">
        <v>15</v>
      </c>
      <c r="B14" s="55" t="s">
        <v>33</v>
      </c>
      <c r="C14" s="55" t="s">
        <v>36</v>
      </c>
      <c r="D14" s="55" t="s">
        <v>16</v>
      </c>
      <c r="E14" s="55" t="s">
        <v>37</v>
      </c>
      <c r="F14" s="55" t="s">
        <v>17</v>
      </c>
      <c r="G14" s="55" t="s">
        <v>38</v>
      </c>
      <c r="H14" s="56" t="s">
        <v>19</v>
      </c>
      <c r="I14" s="178">
        <v>2112578.0000000005</v>
      </c>
      <c r="J14" s="178">
        <v>1800000</v>
      </c>
      <c r="K14" s="57">
        <v>2112578</v>
      </c>
      <c r="L14" s="57">
        <v>850000</v>
      </c>
      <c r="M14" s="59">
        <v>2112576</v>
      </c>
      <c r="N14" s="60">
        <f t="shared" si="0"/>
        <v>2429462.4</v>
      </c>
      <c r="O14" s="61">
        <f t="shared" si="0"/>
        <v>2793881.76</v>
      </c>
      <c r="P14" s="51"/>
    </row>
    <row r="15" spans="1:16" ht="33.6" customHeight="1" x14ac:dyDescent="0.3">
      <c r="A15" s="55" t="s">
        <v>15</v>
      </c>
      <c r="B15" s="55" t="s">
        <v>33</v>
      </c>
      <c r="C15" s="55" t="s">
        <v>36</v>
      </c>
      <c r="D15" s="55" t="s">
        <v>16</v>
      </c>
      <c r="E15" s="55" t="s">
        <v>37</v>
      </c>
      <c r="F15" s="55" t="s">
        <v>17</v>
      </c>
      <c r="G15" s="55" t="s">
        <v>38</v>
      </c>
      <c r="H15" s="63" t="s">
        <v>67</v>
      </c>
      <c r="I15" s="178">
        <v>500000</v>
      </c>
      <c r="J15" s="178">
        <v>0</v>
      </c>
      <c r="K15" s="57">
        <v>500000</v>
      </c>
      <c r="L15" s="57">
        <v>480000</v>
      </c>
      <c r="M15" s="59">
        <v>44540000</v>
      </c>
      <c r="N15" s="60">
        <f t="shared" si="0"/>
        <v>51220999.999999993</v>
      </c>
      <c r="O15" s="61">
        <f t="shared" si="0"/>
        <v>58904149.999999985</v>
      </c>
      <c r="P15" s="51"/>
    </row>
    <row r="16" spans="1:16" ht="33" customHeight="1" x14ac:dyDescent="0.3">
      <c r="A16" s="55" t="s">
        <v>15</v>
      </c>
      <c r="B16" s="55" t="s">
        <v>33</v>
      </c>
      <c r="C16" s="55" t="s">
        <v>36</v>
      </c>
      <c r="D16" s="55" t="s">
        <v>16</v>
      </c>
      <c r="E16" s="55" t="s">
        <v>37</v>
      </c>
      <c r="F16" s="55" t="s">
        <v>17</v>
      </c>
      <c r="G16" s="55" t="s">
        <v>38</v>
      </c>
      <c r="H16" s="63" t="s">
        <v>80</v>
      </c>
      <c r="I16" s="178">
        <v>500000</v>
      </c>
      <c r="J16" s="178"/>
      <c r="K16" s="57">
        <v>500000</v>
      </c>
      <c r="L16" s="57"/>
      <c r="M16" s="59">
        <v>1000000</v>
      </c>
      <c r="N16" s="60">
        <f t="shared" si="0"/>
        <v>1150000</v>
      </c>
      <c r="O16" s="61">
        <f t="shared" si="0"/>
        <v>1322500</v>
      </c>
      <c r="P16" s="51"/>
    </row>
    <row r="17" spans="1:16" ht="30.6" customHeight="1" x14ac:dyDescent="0.3">
      <c r="A17" s="55" t="s">
        <v>15</v>
      </c>
      <c r="B17" s="55" t="s">
        <v>33</v>
      </c>
      <c r="C17" s="55" t="s">
        <v>36</v>
      </c>
      <c r="D17" s="55" t="s">
        <v>16</v>
      </c>
      <c r="E17" s="55" t="s">
        <v>37</v>
      </c>
      <c r="F17" s="55" t="s">
        <v>17</v>
      </c>
      <c r="G17" s="55" t="s">
        <v>38</v>
      </c>
      <c r="H17" s="63" t="s">
        <v>46</v>
      </c>
      <c r="I17" s="179">
        <v>6000000</v>
      </c>
      <c r="J17" s="178">
        <v>0</v>
      </c>
      <c r="K17" s="57">
        <v>10000000</v>
      </c>
      <c r="L17" s="57"/>
      <c r="M17" s="59"/>
      <c r="N17" s="60"/>
      <c r="O17" s="61"/>
      <c r="P17" s="51"/>
    </row>
    <row r="18" spans="1:16" ht="33" customHeight="1" x14ac:dyDescent="0.3">
      <c r="A18" s="55" t="s">
        <v>15</v>
      </c>
      <c r="B18" s="55" t="s">
        <v>33</v>
      </c>
      <c r="C18" s="55" t="s">
        <v>36</v>
      </c>
      <c r="D18" s="55" t="s">
        <v>16</v>
      </c>
      <c r="E18" s="55" t="s">
        <v>37</v>
      </c>
      <c r="F18" s="55" t="s">
        <v>17</v>
      </c>
      <c r="G18" s="55" t="s">
        <v>38</v>
      </c>
      <c r="H18" s="64" t="s">
        <v>51</v>
      </c>
      <c r="I18" s="178">
        <v>3000000</v>
      </c>
      <c r="J18" s="178">
        <v>2476000</v>
      </c>
      <c r="K18" s="57">
        <v>5000000</v>
      </c>
      <c r="L18" s="57">
        <v>3556000</v>
      </c>
      <c r="M18" s="65">
        <v>2300000</v>
      </c>
      <c r="N18" s="60">
        <f t="shared" si="0"/>
        <v>2645000</v>
      </c>
      <c r="O18" s="61">
        <f t="shared" si="0"/>
        <v>3041749.9999999995</v>
      </c>
      <c r="P18" s="51"/>
    </row>
    <row r="19" spans="1:16" ht="31.9" customHeight="1" x14ac:dyDescent="0.3">
      <c r="A19" s="55" t="s">
        <v>15</v>
      </c>
      <c r="B19" s="55" t="s">
        <v>33</v>
      </c>
      <c r="C19" s="55" t="s">
        <v>36</v>
      </c>
      <c r="D19" s="55" t="s">
        <v>16</v>
      </c>
      <c r="E19" s="55" t="s">
        <v>37</v>
      </c>
      <c r="F19" s="55" t="s">
        <v>17</v>
      </c>
      <c r="G19" s="55" t="s">
        <v>38</v>
      </c>
      <c r="H19" s="64" t="s">
        <v>56</v>
      </c>
      <c r="I19" s="178">
        <v>800000</v>
      </c>
      <c r="J19" s="178">
        <v>0</v>
      </c>
      <c r="K19" s="57">
        <v>800000</v>
      </c>
      <c r="L19" s="57">
        <v>798000</v>
      </c>
      <c r="M19" s="66">
        <v>17273500</v>
      </c>
      <c r="N19" s="60">
        <f t="shared" si="0"/>
        <v>19864525</v>
      </c>
      <c r="O19" s="61">
        <f t="shared" si="0"/>
        <v>22844203.75</v>
      </c>
      <c r="P19" s="51"/>
    </row>
    <row r="20" spans="1:16" ht="31.9" customHeight="1" x14ac:dyDescent="0.3">
      <c r="A20" s="55" t="s">
        <v>15</v>
      </c>
      <c r="B20" s="55" t="s">
        <v>33</v>
      </c>
      <c r="C20" s="55" t="s">
        <v>36</v>
      </c>
      <c r="D20" s="55" t="s">
        <v>16</v>
      </c>
      <c r="E20" s="55" t="s">
        <v>37</v>
      </c>
      <c r="F20" s="55" t="s">
        <v>17</v>
      </c>
      <c r="G20" s="55" t="s">
        <v>38</v>
      </c>
      <c r="H20" s="64" t="s">
        <v>41</v>
      </c>
      <c r="I20" s="178">
        <v>10000000</v>
      </c>
      <c r="J20" s="178">
        <v>9152600</v>
      </c>
      <c r="K20" s="57">
        <v>10000000</v>
      </c>
      <c r="L20" s="57">
        <v>3152110</v>
      </c>
      <c r="M20" s="59">
        <v>16524000</v>
      </c>
      <c r="N20" s="60">
        <f t="shared" si="0"/>
        <v>19002600</v>
      </c>
      <c r="O20" s="61">
        <f t="shared" si="0"/>
        <v>21852990</v>
      </c>
      <c r="P20" s="51"/>
    </row>
    <row r="21" spans="1:16" ht="33" customHeight="1" x14ac:dyDescent="0.3">
      <c r="A21" s="55" t="s">
        <v>15</v>
      </c>
      <c r="B21" s="55" t="s">
        <v>33</v>
      </c>
      <c r="C21" s="55" t="s">
        <v>36</v>
      </c>
      <c r="D21" s="55" t="s">
        <v>16</v>
      </c>
      <c r="E21" s="55" t="s">
        <v>37</v>
      </c>
      <c r="F21" s="55" t="s">
        <v>17</v>
      </c>
      <c r="G21" s="55" t="s">
        <v>38</v>
      </c>
      <c r="H21" s="63" t="s">
        <v>52</v>
      </c>
      <c r="I21" s="178">
        <v>2000000</v>
      </c>
      <c r="J21" s="178">
        <v>0</v>
      </c>
      <c r="K21" s="61">
        <v>2000000</v>
      </c>
      <c r="L21" s="61">
        <v>1979500</v>
      </c>
      <c r="M21" s="65">
        <v>8713000</v>
      </c>
      <c r="N21" s="60">
        <f t="shared" si="0"/>
        <v>10019950</v>
      </c>
      <c r="O21" s="61">
        <f t="shared" si="0"/>
        <v>11522942.5</v>
      </c>
      <c r="P21" s="51"/>
    </row>
    <row r="22" spans="1:16" ht="31.9" customHeight="1" x14ac:dyDescent="0.3">
      <c r="A22" s="55" t="s">
        <v>15</v>
      </c>
      <c r="B22" s="55" t="s">
        <v>33</v>
      </c>
      <c r="C22" s="55" t="s">
        <v>36</v>
      </c>
      <c r="D22" s="55" t="s">
        <v>16</v>
      </c>
      <c r="E22" s="55" t="s">
        <v>37</v>
      </c>
      <c r="F22" s="55" t="s">
        <v>17</v>
      </c>
      <c r="G22" s="55" t="s">
        <v>38</v>
      </c>
      <c r="H22" s="67" t="s">
        <v>49</v>
      </c>
      <c r="I22" s="178">
        <v>500000</v>
      </c>
      <c r="J22" s="178">
        <v>0</v>
      </c>
      <c r="K22" s="57">
        <v>3500000</v>
      </c>
      <c r="L22" s="57">
        <v>875000</v>
      </c>
      <c r="M22" s="65">
        <v>13160000</v>
      </c>
      <c r="N22" s="60">
        <f t="shared" si="0"/>
        <v>15133999.999999998</v>
      </c>
      <c r="O22" s="61">
        <f t="shared" si="0"/>
        <v>17404099.999999996</v>
      </c>
      <c r="P22" s="51"/>
    </row>
    <row r="23" spans="1:16" ht="37.9" customHeight="1" x14ac:dyDescent="0.3">
      <c r="A23" s="55" t="s">
        <v>15</v>
      </c>
      <c r="B23" s="55" t="s">
        <v>33</v>
      </c>
      <c r="C23" s="55" t="s">
        <v>36</v>
      </c>
      <c r="D23" s="55" t="s">
        <v>16</v>
      </c>
      <c r="E23" s="55" t="s">
        <v>37</v>
      </c>
      <c r="F23" s="55" t="s">
        <v>17</v>
      </c>
      <c r="G23" s="55" t="s">
        <v>38</v>
      </c>
      <c r="H23" s="67" t="s">
        <v>117</v>
      </c>
      <c r="I23" s="178">
        <v>500000</v>
      </c>
      <c r="J23" s="178">
        <v>0</v>
      </c>
      <c r="K23" s="57">
        <v>1000000</v>
      </c>
      <c r="L23" s="57">
        <v>828000</v>
      </c>
      <c r="M23" s="59">
        <v>2000000</v>
      </c>
      <c r="N23" s="60">
        <f t="shared" si="0"/>
        <v>2300000</v>
      </c>
      <c r="O23" s="61">
        <f t="shared" si="0"/>
        <v>2645000</v>
      </c>
      <c r="P23" s="51"/>
    </row>
    <row r="24" spans="1:16" ht="33.6" customHeight="1" x14ac:dyDescent="0.3">
      <c r="A24" s="55" t="s">
        <v>15</v>
      </c>
      <c r="B24" s="55" t="s">
        <v>33</v>
      </c>
      <c r="C24" s="55" t="s">
        <v>36</v>
      </c>
      <c r="D24" s="55" t="s">
        <v>16</v>
      </c>
      <c r="E24" s="55" t="s">
        <v>37</v>
      </c>
      <c r="F24" s="55" t="s">
        <v>17</v>
      </c>
      <c r="G24" s="55" t="s">
        <v>38</v>
      </c>
      <c r="H24" s="67" t="s">
        <v>50</v>
      </c>
      <c r="I24" s="178">
        <v>500000</v>
      </c>
      <c r="J24" s="178">
        <v>0</v>
      </c>
      <c r="K24" s="61">
        <v>1500000</v>
      </c>
      <c r="L24" s="61"/>
      <c r="M24" s="59">
        <v>1500000</v>
      </c>
      <c r="N24" s="60">
        <f t="shared" si="0"/>
        <v>1724999.9999999998</v>
      </c>
      <c r="O24" s="61">
        <f t="shared" si="0"/>
        <v>1983749.9999999995</v>
      </c>
      <c r="P24" s="51"/>
    </row>
    <row r="25" spans="1:16" s="17" customFormat="1" ht="39" customHeight="1" x14ac:dyDescent="0.3">
      <c r="A25" s="68" t="s">
        <v>15</v>
      </c>
      <c r="B25" s="68" t="s">
        <v>33</v>
      </c>
      <c r="C25" s="68" t="s">
        <v>36</v>
      </c>
      <c r="D25" s="68" t="s">
        <v>16</v>
      </c>
      <c r="E25" s="68" t="s">
        <v>37</v>
      </c>
      <c r="F25" s="68" t="s">
        <v>17</v>
      </c>
      <c r="G25" s="68" t="s">
        <v>38</v>
      </c>
      <c r="H25" s="67" t="s">
        <v>57</v>
      </c>
      <c r="I25" s="178">
        <v>50000000</v>
      </c>
      <c r="J25" s="178">
        <v>8830000</v>
      </c>
      <c r="K25" s="69"/>
      <c r="L25" s="67"/>
      <c r="M25" s="59"/>
      <c r="N25" s="60">
        <f t="shared" si="0"/>
        <v>0</v>
      </c>
      <c r="O25" s="61">
        <f t="shared" si="0"/>
        <v>0</v>
      </c>
      <c r="P25" s="70"/>
    </row>
    <row r="26" spans="1:16" ht="31.9" customHeight="1" x14ac:dyDescent="0.3">
      <c r="A26" s="55" t="s">
        <v>15</v>
      </c>
      <c r="B26" s="55" t="s">
        <v>33</v>
      </c>
      <c r="C26" s="55" t="s">
        <v>36</v>
      </c>
      <c r="D26" s="55" t="s">
        <v>16</v>
      </c>
      <c r="E26" s="55" t="s">
        <v>37</v>
      </c>
      <c r="F26" s="55" t="s">
        <v>17</v>
      </c>
      <c r="G26" s="55" t="s">
        <v>38</v>
      </c>
      <c r="H26" s="67" t="s">
        <v>81</v>
      </c>
      <c r="I26" s="178">
        <v>0</v>
      </c>
      <c r="J26" s="179"/>
      <c r="K26" s="57">
        <v>50000000</v>
      </c>
      <c r="L26" s="57"/>
      <c r="M26" s="59"/>
      <c r="N26" s="60">
        <f t="shared" si="0"/>
        <v>0</v>
      </c>
      <c r="O26" s="61">
        <f t="shared" si="0"/>
        <v>0</v>
      </c>
      <c r="P26" s="51"/>
    </row>
    <row r="27" spans="1:16" ht="33" customHeight="1" x14ac:dyDescent="0.3">
      <c r="A27" s="55" t="s">
        <v>15</v>
      </c>
      <c r="B27" s="55" t="s">
        <v>33</v>
      </c>
      <c r="C27" s="55" t="s">
        <v>36</v>
      </c>
      <c r="D27" s="55" t="s">
        <v>16</v>
      </c>
      <c r="E27" s="55" t="s">
        <v>37</v>
      </c>
      <c r="F27" s="55" t="s">
        <v>17</v>
      </c>
      <c r="G27" s="55" t="s">
        <v>38</v>
      </c>
      <c r="H27" s="67" t="s">
        <v>58</v>
      </c>
      <c r="I27" s="178">
        <v>2000000</v>
      </c>
      <c r="J27" s="178">
        <v>0</v>
      </c>
      <c r="K27" s="57">
        <v>2000000</v>
      </c>
      <c r="L27" s="57">
        <v>500000</v>
      </c>
      <c r="M27" s="62">
        <v>1000000</v>
      </c>
      <c r="N27" s="60">
        <f t="shared" si="0"/>
        <v>1150000</v>
      </c>
      <c r="O27" s="61">
        <f t="shared" si="0"/>
        <v>1322500</v>
      </c>
      <c r="P27" s="51"/>
    </row>
    <row r="28" spans="1:16" ht="31.9" customHeight="1" x14ac:dyDescent="0.3">
      <c r="A28" s="55" t="s">
        <v>15</v>
      </c>
      <c r="B28" s="55" t="s">
        <v>33</v>
      </c>
      <c r="C28" s="55" t="s">
        <v>36</v>
      </c>
      <c r="D28" s="55" t="s">
        <v>16</v>
      </c>
      <c r="E28" s="55" t="s">
        <v>37</v>
      </c>
      <c r="F28" s="55" t="s">
        <v>17</v>
      </c>
      <c r="G28" s="55" t="s">
        <v>38</v>
      </c>
      <c r="H28" s="67" t="s">
        <v>82</v>
      </c>
      <c r="I28" s="178">
        <v>10000000</v>
      </c>
      <c r="J28" s="178">
        <v>5902750</v>
      </c>
      <c r="K28" s="57">
        <v>5000000</v>
      </c>
      <c r="L28" s="57"/>
      <c r="M28" s="59"/>
      <c r="N28" s="60">
        <f t="shared" si="0"/>
        <v>0</v>
      </c>
      <c r="O28" s="61">
        <f t="shared" si="0"/>
        <v>0</v>
      </c>
      <c r="P28" s="51"/>
    </row>
    <row r="29" spans="1:16" ht="36.6" customHeight="1" x14ac:dyDescent="0.3">
      <c r="A29" s="55" t="s">
        <v>15</v>
      </c>
      <c r="B29" s="55" t="s">
        <v>33</v>
      </c>
      <c r="C29" s="55" t="s">
        <v>36</v>
      </c>
      <c r="D29" s="55" t="s">
        <v>16</v>
      </c>
      <c r="E29" s="55" t="s">
        <v>37</v>
      </c>
      <c r="F29" s="55" t="s">
        <v>17</v>
      </c>
      <c r="G29" s="55" t="s">
        <v>38</v>
      </c>
      <c r="H29" s="71" t="s">
        <v>83</v>
      </c>
      <c r="I29" s="178">
        <v>8000000</v>
      </c>
      <c r="J29" s="178">
        <v>3315000</v>
      </c>
      <c r="K29" s="57">
        <v>8000000</v>
      </c>
      <c r="L29" s="57">
        <v>4836000</v>
      </c>
      <c r="M29" s="59">
        <v>12000000</v>
      </c>
      <c r="N29" s="60">
        <f t="shared" si="0"/>
        <v>13799999.999999998</v>
      </c>
      <c r="O29" s="61">
        <f t="shared" si="0"/>
        <v>15869999.999999996</v>
      </c>
      <c r="P29" s="51"/>
    </row>
    <row r="30" spans="1:16" ht="43.5" customHeight="1" x14ac:dyDescent="0.3">
      <c r="A30" s="55" t="s">
        <v>15</v>
      </c>
      <c r="B30" s="55" t="s">
        <v>33</v>
      </c>
      <c r="C30" s="55" t="s">
        <v>36</v>
      </c>
      <c r="D30" s="55" t="s">
        <v>16</v>
      </c>
      <c r="E30" s="55" t="s">
        <v>37</v>
      </c>
      <c r="F30" s="55" t="s">
        <v>17</v>
      </c>
      <c r="G30" s="55" t="s">
        <v>38</v>
      </c>
      <c r="H30" s="71" t="s">
        <v>59</v>
      </c>
      <c r="I30" s="178">
        <v>8500000</v>
      </c>
      <c r="J30" s="178">
        <v>6941700</v>
      </c>
      <c r="K30" s="57">
        <v>8337229</v>
      </c>
      <c r="L30" s="57">
        <v>7329800</v>
      </c>
      <c r="M30" s="59">
        <v>8337229</v>
      </c>
      <c r="N30" s="60">
        <f t="shared" si="0"/>
        <v>9587813.3499999996</v>
      </c>
      <c r="O30" s="61">
        <f t="shared" si="0"/>
        <v>11025985.352499999</v>
      </c>
      <c r="P30" s="51"/>
    </row>
    <row r="31" spans="1:16" ht="36" customHeight="1" x14ac:dyDescent="0.3">
      <c r="A31" s="55" t="s">
        <v>15</v>
      </c>
      <c r="B31" s="55" t="s">
        <v>33</v>
      </c>
      <c r="C31" s="55" t="s">
        <v>36</v>
      </c>
      <c r="D31" s="55" t="s">
        <v>16</v>
      </c>
      <c r="E31" s="55" t="s">
        <v>37</v>
      </c>
      <c r="F31" s="55" t="s">
        <v>17</v>
      </c>
      <c r="G31" s="55" t="s">
        <v>38</v>
      </c>
      <c r="H31" s="72" t="s">
        <v>47</v>
      </c>
      <c r="I31" s="179">
        <v>2000000</v>
      </c>
      <c r="J31" s="178">
        <v>0</v>
      </c>
      <c r="K31" s="61">
        <v>5000000</v>
      </c>
      <c r="L31" s="61"/>
      <c r="M31" s="73">
        <v>1000000</v>
      </c>
      <c r="N31" s="60">
        <f t="shared" si="0"/>
        <v>1150000</v>
      </c>
      <c r="O31" s="61">
        <f t="shared" si="0"/>
        <v>1322500</v>
      </c>
      <c r="P31" s="51"/>
    </row>
    <row r="32" spans="1:16" ht="34.9" customHeight="1" x14ac:dyDescent="0.3">
      <c r="A32" s="55" t="s">
        <v>15</v>
      </c>
      <c r="B32" s="55" t="s">
        <v>33</v>
      </c>
      <c r="C32" s="55" t="s">
        <v>36</v>
      </c>
      <c r="D32" s="55" t="s">
        <v>16</v>
      </c>
      <c r="E32" s="55" t="s">
        <v>37</v>
      </c>
      <c r="F32" s="55" t="s">
        <v>17</v>
      </c>
      <c r="G32" s="55" t="s">
        <v>38</v>
      </c>
      <c r="H32" s="71" t="s">
        <v>84</v>
      </c>
      <c r="I32" s="178">
        <v>5000000</v>
      </c>
      <c r="J32" s="178">
        <v>3145000</v>
      </c>
      <c r="K32" s="61">
        <v>10000000</v>
      </c>
      <c r="L32" s="61">
        <v>8712000</v>
      </c>
      <c r="M32" s="59"/>
      <c r="N32" s="60">
        <f t="shared" si="0"/>
        <v>0</v>
      </c>
      <c r="O32" s="61">
        <f t="shared" si="0"/>
        <v>0</v>
      </c>
      <c r="P32" s="51"/>
    </row>
    <row r="33" spans="1:16" ht="48.75" customHeight="1" x14ac:dyDescent="0.3">
      <c r="A33" s="55" t="s">
        <v>15</v>
      </c>
      <c r="B33" s="55" t="s">
        <v>33</v>
      </c>
      <c r="C33" s="55" t="s">
        <v>36</v>
      </c>
      <c r="D33" s="55" t="s">
        <v>16</v>
      </c>
      <c r="E33" s="55" t="s">
        <v>37</v>
      </c>
      <c r="F33" s="55" t="s">
        <v>17</v>
      </c>
      <c r="G33" s="55" t="s">
        <v>38</v>
      </c>
      <c r="H33" s="71" t="s">
        <v>85</v>
      </c>
      <c r="I33" s="178">
        <v>5000000</v>
      </c>
      <c r="J33" s="178">
        <v>0</v>
      </c>
      <c r="K33" s="61">
        <v>5000000</v>
      </c>
      <c r="L33" s="61"/>
      <c r="M33" s="59">
        <v>1000000</v>
      </c>
      <c r="N33" s="60">
        <f t="shared" si="0"/>
        <v>1150000</v>
      </c>
      <c r="O33" s="61">
        <f t="shared" si="0"/>
        <v>1322500</v>
      </c>
      <c r="P33" s="51"/>
    </row>
    <row r="34" spans="1:16" ht="46.15" customHeight="1" x14ac:dyDescent="0.3">
      <c r="A34" s="55" t="s">
        <v>15</v>
      </c>
      <c r="B34" s="55" t="s">
        <v>33</v>
      </c>
      <c r="C34" s="55" t="s">
        <v>36</v>
      </c>
      <c r="D34" s="55" t="s">
        <v>16</v>
      </c>
      <c r="E34" s="55" t="s">
        <v>37</v>
      </c>
      <c r="F34" s="55" t="s">
        <v>17</v>
      </c>
      <c r="G34" s="55" t="s">
        <v>38</v>
      </c>
      <c r="H34" s="71" t="s">
        <v>86</v>
      </c>
      <c r="I34" s="178">
        <v>10000000</v>
      </c>
      <c r="J34" s="178">
        <v>0</v>
      </c>
      <c r="K34" s="61">
        <v>10000000</v>
      </c>
      <c r="L34" s="61">
        <v>9981300</v>
      </c>
      <c r="M34" s="59">
        <v>4032500</v>
      </c>
      <c r="N34" s="60">
        <f t="shared" si="0"/>
        <v>4637375</v>
      </c>
      <c r="O34" s="61">
        <f t="shared" si="0"/>
        <v>5332981.25</v>
      </c>
      <c r="P34" s="51"/>
    </row>
    <row r="35" spans="1:16" ht="39" hidden="1" customHeight="1" x14ac:dyDescent="0.3">
      <c r="A35" s="55"/>
      <c r="B35" s="55"/>
      <c r="C35" s="55"/>
      <c r="D35" s="55"/>
      <c r="E35" s="55"/>
      <c r="F35" s="55"/>
      <c r="G35" s="55"/>
      <c r="H35" s="74"/>
      <c r="I35" s="75"/>
      <c r="J35" s="75"/>
      <c r="K35" s="75"/>
      <c r="L35" s="58" t="e">
        <f>K35/#REF!</f>
        <v>#REF!</v>
      </c>
      <c r="M35" s="76">
        <f>SUM(M8:M34)</f>
        <v>160549913</v>
      </c>
      <c r="N35" s="77"/>
      <c r="O35" s="75"/>
      <c r="P35" s="51"/>
    </row>
    <row r="36" spans="1:16" s="33" customFormat="1" ht="39.75" customHeight="1" x14ac:dyDescent="0.3">
      <c r="A36" s="78"/>
      <c r="B36" s="78"/>
      <c r="C36" s="78"/>
      <c r="D36" s="78"/>
      <c r="E36" s="78"/>
      <c r="F36" s="78"/>
      <c r="G36" s="78"/>
      <c r="H36" s="79"/>
      <c r="I36" s="80"/>
      <c r="J36" s="80"/>
      <c r="K36" s="81"/>
      <c r="L36" s="81"/>
      <c r="M36" s="81"/>
      <c r="N36" s="82"/>
      <c r="O36" s="81"/>
      <c r="P36" s="83"/>
    </row>
    <row r="37" spans="1:16" ht="43.5" customHeight="1" x14ac:dyDescent="0.25">
      <c r="A37" s="278" t="s">
        <v>1</v>
      </c>
      <c r="B37" s="278" t="s">
        <v>2</v>
      </c>
      <c r="C37" s="278" t="s">
        <v>3</v>
      </c>
      <c r="D37" s="278" t="s">
        <v>4</v>
      </c>
      <c r="E37" s="278" t="s">
        <v>5</v>
      </c>
      <c r="F37" s="278" t="s">
        <v>6</v>
      </c>
      <c r="G37" s="278" t="s">
        <v>63</v>
      </c>
      <c r="H37" s="278" t="s">
        <v>7</v>
      </c>
      <c r="I37" s="268" t="s">
        <v>123</v>
      </c>
      <c r="J37" s="269"/>
      <c r="K37" s="268" t="s">
        <v>124</v>
      </c>
      <c r="L37" s="269"/>
      <c r="M37" s="268" t="s">
        <v>79</v>
      </c>
      <c r="N37" s="277"/>
      <c r="O37" s="269"/>
      <c r="P37" s="51"/>
    </row>
    <row r="38" spans="1:16" ht="67.5" customHeight="1" x14ac:dyDescent="0.25">
      <c r="A38" s="279"/>
      <c r="B38" s="279"/>
      <c r="C38" s="279"/>
      <c r="D38" s="279"/>
      <c r="E38" s="279"/>
      <c r="F38" s="279"/>
      <c r="G38" s="279"/>
      <c r="H38" s="279"/>
      <c r="I38" s="54" t="s">
        <v>135</v>
      </c>
      <c r="J38" s="54" t="s">
        <v>136</v>
      </c>
      <c r="K38" s="54" t="s">
        <v>138</v>
      </c>
      <c r="L38" s="54" t="s">
        <v>137</v>
      </c>
      <c r="M38" s="54" t="s">
        <v>69</v>
      </c>
      <c r="N38" s="54" t="s">
        <v>74</v>
      </c>
      <c r="O38" s="54" t="s">
        <v>75</v>
      </c>
      <c r="P38" s="51"/>
    </row>
    <row r="39" spans="1:16" ht="65.45" customHeight="1" x14ac:dyDescent="0.3">
      <c r="A39" s="55" t="s">
        <v>15</v>
      </c>
      <c r="B39" s="55" t="s">
        <v>33</v>
      </c>
      <c r="C39" s="55" t="s">
        <v>36</v>
      </c>
      <c r="D39" s="55" t="s">
        <v>16</v>
      </c>
      <c r="E39" s="55" t="s">
        <v>37</v>
      </c>
      <c r="F39" s="55" t="s">
        <v>17</v>
      </c>
      <c r="G39" s="55" t="s">
        <v>38</v>
      </c>
      <c r="H39" s="72" t="s">
        <v>87</v>
      </c>
      <c r="I39" s="180">
        <v>30000000</v>
      </c>
      <c r="J39" s="183">
        <v>1414500</v>
      </c>
      <c r="K39" s="61">
        <v>30000000</v>
      </c>
      <c r="L39" s="84">
        <v>26735353.710000001</v>
      </c>
      <c r="M39" s="85">
        <v>68213000</v>
      </c>
      <c r="N39" s="57">
        <f>M39*115%</f>
        <v>78444950</v>
      </c>
      <c r="O39" s="61">
        <f>N39*115%</f>
        <v>90211692.5</v>
      </c>
      <c r="P39" s="51"/>
    </row>
    <row r="40" spans="1:16" ht="54.6" customHeight="1" x14ac:dyDescent="0.3">
      <c r="A40" s="55" t="s">
        <v>15</v>
      </c>
      <c r="B40" s="55" t="s">
        <v>33</v>
      </c>
      <c r="C40" s="55" t="s">
        <v>36</v>
      </c>
      <c r="D40" s="55" t="s">
        <v>16</v>
      </c>
      <c r="E40" s="55" t="s">
        <v>37</v>
      </c>
      <c r="F40" s="55" t="s">
        <v>17</v>
      </c>
      <c r="G40" s="55" t="s">
        <v>38</v>
      </c>
      <c r="H40" s="71" t="s">
        <v>88</v>
      </c>
      <c r="I40" s="180">
        <v>5000000</v>
      </c>
      <c r="J40" s="183"/>
      <c r="K40" s="61">
        <v>5000000</v>
      </c>
      <c r="L40" s="61"/>
      <c r="M40" s="85">
        <v>5100000</v>
      </c>
      <c r="N40" s="57">
        <f t="shared" ref="N40:O57" si="1">M40*115%</f>
        <v>5865000</v>
      </c>
      <c r="O40" s="61">
        <f t="shared" si="1"/>
        <v>6744749.9999999991</v>
      </c>
      <c r="P40" s="51"/>
    </row>
    <row r="41" spans="1:16" ht="52.5" customHeight="1" x14ac:dyDescent="0.3">
      <c r="A41" s="55" t="s">
        <v>15</v>
      </c>
      <c r="B41" s="55" t="s">
        <v>33</v>
      </c>
      <c r="C41" s="55" t="s">
        <v>36</v>
      </c>
      <c r="D41" s="55" t="s">
        <v>16</v>
      </c>
      <c r="E41" s="55" t="s">
        <v>37</v>
      </c>
      <c r="F41" s="55" t="s">
        <v>17</v>
      </c>
      <c r="G41" s="55">
        <v>42037</v>
      </c>
      <c r="H41" s="71" t="s">
        <v>89</v>
      </c>
      <c r="I41" s="180">
        <v>4000000</v>
      </c>
      <c r="J41" s="183">
        <v>2069700</v>
      </c>
      <c r="K41" s="61">
        <v>10000000</v>
      </c>
      <c r="L41" s="61">
        <v>4911400</v>
      </c>
      <c r="M41" s="85">
        <v>18350481</v>
      </c>
      <c r="N41" s="57">
        <f t="shared" si="1"/>
        <v>21103053.149999999</v>
      </c>
      <c r="O41" s="61">
        <f t="shared" si="1"/>
        <v>24268511.122499995</v>
      </c>
      <c r="P41" s="51"/>
    </row>
    <row r="42" spans="1:16" ht="65.25" customHeight="1" x14ac:dyDescent="0.3">
      <c r="A42" s="55" t="s">
        <v>15</v>
      </c>
      <c r="B42" s="55" t="s">
        <v>33</v>
      </c>
      <c r="C42" s="55" t="s">
        <v>36</v>
      </c>
      <c r="D42" s="55" t="s">
        <v>16</v>
      </c>
      <c r="E42" s="55" t="s">
        <v>37</v>
      </c>
      <c r="F42" s="55" t="s">
        <v>17</v>
      </c>
      <c r="G42" s="55" t="s">
        <v>38</v>
      </c>
      <c r="H42" s="71" t="s">
        <v>90</v>
      </c>
      <c r="I42" s="180">
        <v>5000000</v>
      </c>
      <c r="J42" s="183"/>
      <c r="K42" s="61">
        <v>10000000</v>
      </c>
      <c r="L42" s="61"/>
      <c r="M42" s="85">
        <v>8636000</v>
      </c>
      <c r="N42" s="57">
        <f t="shared" si="1"/>
        <v>9931400</v>
      </c>
      <c r="O42" s="61">
        <f t="shared" si="1"/>
        <v>11421110</v>
      </c>
      <c r="P42" s="51"/>
    </row>
    <row r="43" spans="1:16" ht="43.5" customHeight="1" x14ac:dyDescent="0.3">
      <c r="A43" s="55" t="s">
        <v>15</v>
      </c>
      <c r="B43" s="55" t="s">
        <v>33</v>
      </c>
      <c r="C43" s="55" t="s">
        <v>36</v>
      </c>
      <c r="D43" s="55" t="s">
        <v>16</v>
      </c>
      <c r="E43" s="55" t="s">
        <v>37</v>
      </c>
      <c r="F43" s="55" t="s">
        <v>17</v>
      </c>
      <c r="G43" s="55" t="s">
        <v>38</v>
      </c>
      <c r="H43" s="67" t="s">
        <v>48</v>
      </c>
      <c r="I43" s="180">
        <v>8223229</v>
      </c>
      <c r="J43" s="183"/>
      <c r="K43" s="61">
        <v>10000000</v>
      </c>
      <c r="L43" s="61">
        <v>6300200</v>
      </c>
      <c r="M43" s="86">
        <v>6827000</v>
      </c>
      <c r="N43" s="57">
        <f t="shared" si="1"/>
        <v>7851049.9999999991</v>
      </c>
      <c r="O43" s="61">
        <f t="shared" si="1"/>
        <v>9028707.4999999981</v>
      </c>
      <c r="P43" s="87"/>
    </row>
    <row r="44" spans="1:16" ht="46.5" customHeight="1" x14ac:dyDescent="0.3">
      <c r="A44" s="55" t="s">
        <v>15</v>
      </c>
      <c r="B44" s="55" t="s">
        <v>33</v>
      </c>
      <c r="C44" s="55" t="s">
        <v>36</v>
      </c>
      <c r="D44" s="55" t="s">
        <v>16</v>
      </c>
      <c r="E44" s="55" t="s">
        <v>37</v>
      </c>
      <c r="F44" s="55" t="s">
        <v>17</v>
      </c>
      <c r="G44" s="55" t="s">
        <v>38</v>
      </c>
      <c r="H44" s="71" t="s">
        <v>60</v>
      </c>
      <c r="I44" s="180">
        <v>8000000</v>
      </c>
      <c r="J44" s="183"/>
      <c r="K44" s="61">
        <v>8000000</v>
      </c>
      <c r="L44" s="61">
        <v>4505000</v>
      </c>
      <c r="M44" s="88">
        <v>10000000</v>
      </c>
      <c r="N44" s="57">
        <f t="shared" si="1"/>
        <v>11500000</v>
      </c>
      <c r="O44" s="61">
        <f t="shared" si="1"/>
        <v>13224999.999999998</v>
      </c>
      <c r="P44" s="51"/>
    </row>
    <row r="45" spans="1:16" ht="67.150000000000006" customHeight="1" x14ac:dyDescent="0.3">
      <c r="A45" s="55" t="s">
        <v>15</v>
      </c>
      <c r="B45" s="55" t="s">
        <v>33</v>
      </c>
      <c r="C45" s="55" t="s">
        <v>36</v>
      </c>
      <c r="D45" s="55" t="s">
        <v>16</v>
      </c>
      <c r="E45" s="55" t="s">
        <v>37</v>
      </c>
      <c r="F45" s="55" t="s">
        <v>17</v>
      </c>
      <c r="G45" s="55" t="s">
        <v>38</v>
      </c>
      <c r="H45" s="71" t="s">
        <v>91</v>
      </c>
      <c r="I45" s="180">
        <v>2000000</v>
      </c>
      <c r="J45" s="183">
        <v>943903.08</v>
      </c>
      <c r="K45" s="61">
        <v>5000000</v>
      </c>
      <c r="L45" s="61"/>
      <c r="M45" s="88">
        <v>15000000</v>
      </c>
      <c r="N45" s="57">
        <f t="shared" si="1"/>
        <v>17250000</v>
      </c>
      <c r="O45" s="61">
        <f t="shared" si="1"/>
        <v>19837500</v>
      </c>
      <c r="P45" s="53"/>
    </row>
    <row r="46" spans="1:16" ht="45.75" customHeight="1" x14ac:dyDescent="0.3">
      <c r="A46" s="55" t="s">
        <v>15</v>
      </c>
      <c r="B46" s="55" t="s">
        <v>33</v>
      </c>
      <c r="C46" s="55" t="s">
        <v>36</v>
      </c>
      <c r="D46" s="55" t="s">
        <v>16</v>
      </c>
      <c r="E46" s="55" t="s">
        <v>37</v>
      </c>
      <c r="F46" s="55" t="s">
        <v>17</v>
      </c>
      <c r="G46" s="55" t="s">
        <v>38</v>
      </c>
      <c r="H46" s="71" t="s">
        <v>61</v>
      </c>
      <c r="I46" s="180">
        <v>7000000</v>
      </c>
      <c r="J46" s="183"/>
      <c r="K46" s="61">
        <v>7000000</v>
      </c>
      <c r="L46" s="61">
        <v>1470400</v>
      </c>
      <c r="M46" s="88">
        <v>15000000</v>
      </c>
      <c r="N46" s="57">
        <f t="shared" si="1"/>
        <v>17250000</v>
      </c>
      <c r="O46" s="61">
        <f t="shared" si="1"/>
        <v>19837500</v>
      </c>
      <c r="P46" s="51"/>
    </row>
    <row r="47" spans="1:16" ht="40.15" customHeight="1" x14ac:dyDescent="0.3">
      <c r="A47" s="55" t="s">
        <v>15</v>
      </c>
      <c r="B47" s="55" t="s">
        <v>33</v>
      </c>
      <c r="C47" s="55" t="s">
        <v>36</v>
      </c>
      <c r="D47" s="55" t="s">
        <v>16</v>
      </c>
      <c r="E47" s="55" t="s">
        <v>37</v>
      </c>
      <c r="F47" s="55" t="s">
        <v>17</v>
      </c>
      <c r="G47" s="55" t="s">
        <v>38</v>
      </c>
      <c r="H47" s="67" t="s">
        <v>21</v>
      </c>
      <c r="I47" s="181">
        <v>5000000</v>
      </c>
      <c r="J47" s="183">
        <v>1544000</v>
      </c>
      <c r="K47" s="61">
        <v>7000000</v>
      </c>
      <c r="L47" s="61">
        <v>600000</v>
      </c>
      <c r="M47" s="88">
        <v>7800000</v>
      </c>
      <c r="N47" s="57">
        <f t="shared" si="1"/>
        <v>8970000</v>
      </c>
      <c r="O47" s="61">
        <f t="shared" si="1"/>
        <v>10315500</v>
      </c>
      <c r="P47" s="51"/>
    </row>
    <row r="48" spans="1:16" ht="94.9" customHeight="1" x14ac:dyDescent="0.3">
      <c r="A48" s="55" t="s">
        <v>15</v>
      </c>
      <c r="B48" s="55" t="s">
        <v>33</v>
      </c>
      <c r="C48" s="55" t="s">
        <v>36</v>
      </c>
      <c r="D48" s="55" t="s">
        <v>16</v>
      </c>
      <c r="E48" s="55" t="s">
        <v>37</v>
      </c>
      <c r="F48" s="55" t="s">
        <v>17</v>
      </c>
      <c r="G48" s="55" t="s">
        <v>38</v>
      </c>
      <c r="H48" s="71" t="s">
        <v>62</v>
      </c>
      <c r="I48" s="180">
        <v>55000000</v>
      </c>
      <c r="J48" s="184"/>
      <c r="K48" s="61">
        <v>55000000</v>
      </c>
      <c r="L48" s="61">
        <v>50915936.979999997</v>
      </c>
      <c r="M48" s="89">
        <v>59180000</v>
      </c>
      <c r="N48" s="57">
        <f t="shared" si="1"/>
        <v>68057000</v>
      </c>
      <c r="O48" s="61">
        <f t="shared" si="1"/>
        <v>78265550</v>
      </c>
      <c r="P48" s="51"/>
    </row>
    <row r="49" spans="1:16" ht="0.6" customHeight="1" x14ac:dyDescent="0.35">
      <c r="A49" s="55"/>
      <c r="B49" s="55"/>
      <c r="C49" s="55"/>
      <c r="D49" s="55"/>
      <c r="E49" s="55"/>
      <c r="F49" s="55"/>
      <c r="G49" s="55"/>
      <c r="H49" s="71"/>
      <c r="I49" s="180">
        <v>15000000</v>
      </c>
      <c r="J49" s="184"/>
      <c r="K49" s="61"/>
      <c r="L49" s="61"/>
      <c r="M49" s="43"/>
      <c r="N49" s="57">
        <f t="shared" si="1"/>
        <v>0</v>
      </c>
      <c r="O49" s="61">
        <f t="shared" si="1"/>
        <v>0</v>
      </c>
      <c r="P49" s="51"/>
    </row>
    <row r="50" spans="1:16" ht="67.900000000000006" customHeight="1" x14ac:dyDescent="0.3">
      <c r="A50" s="55" t="s">
        <v>15</v>
      </c>
      <c r="B50" s="55" t="s">
        <v>33</v>
      </c>
      <c r="C50" s="55" t="s">
        <v>36</v>
      </c>
      <c r="D50" s="55" t="s">
        <v>16</v>
      </c>
      <c r="E50" s="55" t="s">
        <v>37</v>
      </c>
      <c r="F50" s="55" t="s">
        <v>17</v>
      </c>
      <c r="G50" s="55" t="s">
        <v>38</v>
      </c>
      <c r="H50" s="71" t="s">
        <v>92</v>
      </c>
      <c r="I50" s="180">
        <v>2000000</v>
      </c>
      <c r="J50" s="184"/>
      <c r="K50" s="61">
        <v>15000000</v>
      </c>
      <c r="L50" s="61">
        <v>13755000</v>
      </c>
      <c r="M50" s="85">
        <v>11555000</v>
      </c>
      <c r="N50" s="57">
        <f t="shared" si="1"/>
        <v>13288249.999999998</v>
      </c>
      <c r="O50" s="61">
        <f t="shared" si="1"/>
        <v>15281487.499999996</v>
      </c>
      <c r="P50" s="51"/>
    </row>
    <row r="51" spans="1:16" ht="51.75" customHeight="1" x14ac:dyDescent="0.3">
      <c r="A51" s="55" t="s">
        <v>15</v>
      </c>
      <c r="B51" s="55" t="s">
        <v>33</v>
      </c>
      <c r="C51" s="55" t="s">
        <v>36</v>
      </c>
      <c r="D51" s="55" t="s">
        <v>16</v>
      </c>
      <c r="E51" s="55" t="s">
        <v>37</v>
      </c>
      <c r="F51" s="55" t="s">
        <v>17</v>
      </c>
      <c r="G51" s="55" t="s">
        <v>38</v>
      </c>
      <c r="H51" s="71" t="s">
        <v>93</v>
      </c>
      <c r="I51" s="180">
        <v>500000</v>
      </c>
      <c r="J51" s="184"/>
      <c r="K51" s="61">
        <v>2000000</v>
      </c>
      <c r="L51" s="61">
        <v>2000000</v>
      </c>
      <c r="M51" s="85"/>
      <c r="N51" s="57">
        <f t="shared" si="1"/>
        <v>0</v>
      </c>
      <c r="O51" s="61">
        <f t="shared" si="1"/>
        <v>0</v>
      </c>
      <c r="P51" s="51"/>
    </row>
    <row r="52" spans="1:16" ht="39.6" customHeight="1" x14ac:dyDescent="0.3">
      <c r="A52" s="55" t="s">
        <v>15</v>
      </c>
      <c r="B52" s="55" t="s">
        <v>33</v>
      </c>
      <c r="C52" s="55" t="s">
        <v>36</v>
      </c>
      <c r="D52" s="55" t="s">
        <v>16</v>
      </c>
      <c r="E52" s="55" t="s">
        <v>37</v>
      </c>
      <c r="F52" s="55" t="s">
        <v>17</v>
      </c>
      <c r="G52" s="55" t="s">
        <v>38</v>
      </c>
      <c r="H52" s="90" t="s">
        <v>70</v>
      </c>
      <c r="I52" s="182"/>
      <c r="J52" s="184"/>
      <c r="K52" s="186">
        <v>1000000</v>
      </c>
      <c r="L52" s="61">
        <v>999000</v>
      </c>
      <c r="M52" s="85">
        <v>800000</v>
      </c>
      <c r="N52" s="57">
        <f t="shared" si="1"/>
        <v>919999.99999999988</v>
      </c>
      <c r="O52" s="61">
        <f t="shared" si="1"/>
        <v>1057999.9999999998</v>
      </c>
      <c r="P52" s="51"/>
    </row>
    <row r="53" spans="1:16" ht="54" customHeight="1" x14ac:dyDescent="0.3">
      <c r="A53" s="55" t="s">
        <v>15</v>
      </c>
      <c r="B53" s="55" t="s">
        <v>33</v>
      </c>
      <c r="C53" s="55" t="s">
        <v>36</v>
      </c>
      <c r="D53" s="55" t="s">
        <v>16</v>
      </c>
      <c r="E53" s="55" t="s">
        <v>37</v>
      </c>
      <c r="F53" s="55" t="s">
        <v>17</v>
      </c>
      <c r="G53" s="55" t="s">
        <v>38</v>
      </c>
      <c r="H53" s="90" t="s">
        <v>94</v>
      </c>
      <c r="I53" s="180">
        <v>307000</v>
      </c>
      <c r="J53" s="185"/>
      <c r="K53" s="61">
        <v>307000</v>
      </c>
      <c r="L53" s="61"/>
      <c r="M53" s="89">
        <v>775500</v>
      </c>
      <c r="N53" s="57">
        <f t="shared" si="1"/>
        <v>891824.99999999988</v>
      </c>
      <c r="O53" s="61">
        <f t="shared" si="1"/>
        <v>1025598.7499999998</v>
      </c>
      <c r="P53" s="51"/>
    </row>
    <row r="54" spans="1:16" ht="39.6" customHeight="1" x14ac:dyDescent="0.3">
      <c r="A54" s="55" t="s">
        <v>15</v>
      </c>
      <c r="B54" s="55" t="s">
        <v>33</v>
      </c>
      <c r="C54" s="55" t="s">
        <v>36</v>
      </c>
      <c r="D54" s="55" t="s">
        <v>16</v>
      </c>
      <c r="E54" s="55" t="s">
        <v>37</v>
      </c>
      <c r="F54" s="55" t="s">
        <v>17</v>
      </c>
      <c r="G54" s="55" t="s">
        <v>38</v>
      </c>
      <c r="H54" s="90" t="s">
        <v>95</v>
      </c>
      <c r="I54" s="180">
        <v>2000000</v>
      </c>
      <c r="J54" s="183">
        <v>996000</v>
      </c>
      <c r="K54" s="91">
        <v>2386000</v>
      </c>
      <c r="L54" s="61">
        <v>2304000</v>
      </c>
      <c r="M54" s="85">
        <v>6004006</v>
      </c>
      <c r="N54" s="57">
        <f t="shared" si="1"/>
        <v>6904606.8999999994</v>
      </c>
      <c r="O54" s="61">
        <f t="shared" si="1"/>
        <v>7940297.9349999987</v>
      </c>
      <c r="P54" s="51"/>
    </row>
    <row r="55" spans="1:16" ht="46.5" customHeight="1" x14ac:dyDescent="0.3">
      <c r="A55" s="55" t="s">
        <v>15</v>
      </c>
      <c r="B55" s="55" t="s">
        <v>33</v>
      </c>
      <c r="C55" s="55" t="s">
        <v>36</v>
      </c>
      <c r="D55" s="55" t="s">
        <v>16</v>
      </c>
      <c r="E55" s="55" t="s">
        <v>37</v>
      </c>
      <c r="F55" s="55">
        <v>2253</v>
      </c>
      <c r="G55" s="55" t="s">
        <v>38</v>
      </c>
      <c r="H55" s="161" t="s">
        <v>114</v>
      </c>
      <c r="I55" s="84"/>
      <c r="J55" s="84"/>
      <c r="K55" s="84">
        <v>18000000</v>
      </c>
      <c r="L55" s="61"/>
      <c r="M55" s="85">
        <v>300000000</v>
      </c>
      <c r="N55" s="57">
        <f t="shared" si="1"/>
        <v>345000000</v>
      </c>
      <c r="O55" s="61">
        <f t="shared" si="1"/>
        <v>396749999.99999994</v>
      </c>
      <c r="P55" s="51"/>
    </row>
    <row r="56" spans="1:16" ht="46.5" customHeight="1" x14ac:dyDescent="0.3">
      <c r="A56" s="55" t="s">
        <v>15</v>
      </c>
      <c r="B56" s="55" t="s">
        <v>33</v>
      </c>
      <c r="C56" s="55" t="s">
        <v>36</v>
      </c>
      <c r="D56" s="55" t="s">
        <v>16</v>
      </c>
      <c r="E56" s="55" t="s">
        <v>37</v>
      </c>
      <c r="F56" s="55" t="s">
        <v>17</v>
      </c>
      <c r="G56" s="55" t="s">
        <v>38</v>
      </c>
      <c r="H56" s="92" t="s">
        <v>103</v>
      </c>
      <c r="I56" s="93"/>
      <c r="J56" s="93"/>
      <c r="K56" s="93"/>
      <c r="L56" s="61"/>
      <c r="M56" s="89">
        <v>5709100</v>
      </c>
      <c r="N56" s="57">
        <f t="shared" si="1"/>
        <v>6565464.9999999991</v>
      </c>
      <c r="O56" s="61">
        <f t="shared" si="1"/>
        <v>7550284.7499999981</v>
      </c>
      <c r="P56" s="51"/>
    </row>
    <row r="57" spans="1:16" ht="46.15" customHeight="1" x14ac:dyDescent="0.3">
      <c r="A57" s="55" t="s">
        <v>15</v>
      </c>
      <c r="B57" s="55" t="s">
        <v>33</v>
      </c>
      <c r="C57" s="55" t="s">
        <v>36</v>
      </c>
      <c r="D57" s="55" t="s">
        <v>16</v>
      </c>
      <c r="E57" s="55" t="s">
        <v>37</v>
      </c>
      <c r="F57" s="55" t="s">
        <v>17</v>
      </c>
      <c r="G57" s="55" t="s">
        <v>38</v>
      </c>
      <c r="H57" s="94" t="s">
        <v>116</v>
      </c>
      <c r="I57" s="93"/>
      <c r="J57" s="93"/>
      <c r="K57" s="93"/>
      <c r="L57" s="61"/>
      <c r="M57" s="89">
        <v>500000</v>
      </c>
      <c r="N57" s="57">
        <f t="shared" si="1"/>
        <v>575000</v>
      </c>
      <c r="O57" s="61">
        <f t="shared" si="1"/>
        <v>661250</v>
      </c>
      <c r="P57" s="51"/>
    </row>
    <row r="58" spans="1:16" ht="10.15" hidden="1" customHeight="1" x14ac:dyDescent="0.3">
      <c r="A58" s="95"/>
      <c r="B58" s="96"/>
      <c r="C58" s="96"/>
      <c r="D58" s="96"/>
      <c r="E58" s="96"/>
      <c r="F58" s="96"/>
      <c r="G58" s="96"/>
      <c r="H58" s="97"/>
      <c r="I58" s="75"/>
      <c r="J58" s="75"/>
      <c r="K58" s="75"/>
      <c r="L58" s="75"/>
      <c r="M58" s="76"/>
      <c r="N58" s="76"/>
      <c r="O58" s="75"/>
      <c r="P58" s="51"/>
    </row>
    <row r="59" spans="1:16" ht="1.1499999999999999" hidden="1" customHeight="1" x14ac:dyDescent="0.3">
      <c r="A59" s="95"/>
      <c r="B59" s="96"/>
      <c r="C59" s="96"/>
      <c r="D59" s="96"/>
      <c r="E59" s="96"/>
      <c r="F59" s="96"/>
      <c r="G59" s="96"/>
      <c r="H59" s="97"/>
      <c r="I59" s="75"/>
      <c r="J59" s="75"/>
      <c r="K59" s="75"/>
      <c r="L59" s="75"/>
      <c r="M59" s="76"/>
      <c r="N59" s="76"/>
      <c r="O59" s="75"/>
      <c r="P59" s="51"/>
    </row>
    <row r="60" spans="1:16" s="32" customFormat="1" ht="41.25" customHeight="1" x14ac:dyDescent="0.35">
      <c r="A60" s="273" t="s">
        <v>104</v>
      </c>
      <c r="B60" s="274"/>
      <c r="C60" s="274"/>
      <c r="D60" s="274"/>
      <c r="E60" s="274"/>
      <c r="F60" s="274"/>
      <c r="G60" s="274"/>
      <c r="H60" s="275"/>
      <c r="I60" s="187">
        <v>300000000</v>
      </c>
      <c r="J60" s="187"/>
      <c r="K60" s="187">
        <v>350000000</v>
      </c>
      <c r="L60" s="187">
        <v>175406500.69</v>
      </c>
      <c r="M60" s="98">
        <v>700000000</v>
      </c>
      <c r="N60" s="98">
        <v>800975021.85000002</v>
      </c>
      <c r="O60" s="99">
        <v>921121275.13</v>
      </c>
      <c r="P60" s="51"/>
    </row>
    <row r="61" spans="1:16" x14ac:dyDescent="0.25">
      <c r="N61" s="21"/>
      <c r="O61" s="21"/>
      <c r="P61" s="21"/>
    </row>
    <row r="62" spans="1:16" ht="15" x14ac:dyDescent="0.25">
      <c r="I62" s="27"/>
      <c r="J62" s="27"/>
      <c r="K62" s="27"/>
      <c r="O62" s="21"/>
      <c r="P62" s="21"/>
    </row>
    <row r="66" spans="13:14" x14ac:dyDescent="0.25">
      <c r="N66" s="165"/>
    </row>
    <row r="69" spans="13:14" ht="54" customHeight="1" x14ac:dyDescent="0.25">
      <c r="M69" s="21"/>
    </row>
  </sheetData>
  <mergeCells count="27">
    <mergeCell ref="A60:H60"/>
    <mergeCell ref="N4:O4"/>
    <mergeCell ref="K37:L37"/>
    <mergeCell ref="M37:O37"/>
    <mergeCell ref="H37:H38"/>
    <mergeCell ref="G37:G38"/>
    <mergeCell ref="F37:F38"/>
    <mergeCell ref="E37:E38"/>
    <mergeCell ref="D37:D38"/>
    <mergeCell ref="C37:C38"/>
    <mergeCell ref="B37:B38"/>
    <mergeCell ref="A37:A38"/>
    <mergeCell ref="I6:J6"/>
    <mergeCell ref="I37:J37"/>
    <mergeCell ref="A1:P1"/>
    <mergeCell ref="A2:P2"/>
    <mergeCell ref="A3:P3"/>
    <mergeCell ref="K6:L6"/>
    <mergeCell ref="M6:O6"/>
    <mergeCell ref="A6:A7"/>
    <mergeCell ref="B6:B7"/>
    <mergeCell ref="C6:C7"/>
    <mergeCell ref="D6:D7"/>
    <mergeCell ref="E6:E7"/>
    <mergeCell ref="F6:F7"/>
    <mergeCell ref="G6:G7"/>
    <mergeCell ref="H6:H7"/>
  </mergeCells>
  <pageMargins left="0.39370078740157499" right="3.9370078740157501E-2" top="0.112847222222222" bottom="9.4039351851851905E-3" header="0.118110236220472" footer="0.15748031496063"/>
  <pageSetup paperSize="9" scale="47" orientation="landscape" r:id="rId1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48251"/>
  <sheetViews>
    <sheetView topLeftCell="A19" zoomScaleNormal="100" zoomScalePageLayoutView="60" workbookViewId="0">
      <selection activeCell="H21" sqref="H21"/>
    </sheetView>
  </sheetViews>
  <sheetFormatPr defaultRowHeight="15" x14ac:dyDescent="0.25"/>
  <cols>
    <col min="1" max="1" width="8.140625" customWidth="1"/>
    <col min="2" max="2" width="8.42578125" customWidth="1"/>
    <col min="3" max="3" width="9.42578125" customWidth="1"/>
    <col min="4" max="4" width="8.28515625" customWidth="1"/>
    <col min="5" max="5" width="11.42578125" customWidth="1"/>
    <col min="6" max="6" width="8.85546875" customWidth="1"/>
    <col min="7" max="7" width="10.7109375" customWidth="1"/>
    <col min="8" max="8" width="52.7109375" customWidth="1"/>
    <col min="9" max="9" width="26.140625" customWidth="1"/>
    <col min="10" max="10" width="25" customWidth="1"/>
    <col min="11" max="11" width="24.7109375" customWidth="1"/>
    <col min="12" max="12" width="23.5703125" customWidth="1"/>
    <col min="13" max="13" width="7.28515625" customWidth="1"/>
    <col min="14" max="14" width="11" customWidth="1"/>
    <col min="15" max="15" width="5.140625" customWidth="1"/>
    <col min="16" max="16" width="3.85546875" customWidth="1"/>
  </cols>
  <sheetData>
    <row r="2" spans="1:15" ht="18.75" x14ac:dyDescent="0.3">
      <c r="A2" s="2"/>
    </row>
    <row r="3" spans="1:15" ht="18.75" x14ac:dyDescent="0.3">
      <c r="A3" s="2" t="s">
        <v>110</v>
      </c>
    </row>
    <row r="4" spans="1:15" ht="18.75" x14ac:dyDescent="0.3">
      <c r="A4" s="2" t="s">
        <v>110</v>
      </c>
    </row>
    <row r="5" spans="1:15" ht="18.75" x14ac:dyDescent="0.3">
      <c r="A5" s="2" t="s">
        <v>111</v>
      </c>
    </row>
    <row r="6" spans="1:15" ht="18.75" x14ac:dyDescent="0.3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</row>
    <row r="8" spans="1:15" hidden="1" x14ac:dyDescent="0.25"/>
    <row r="9" spans="1:15" ht="18.75" x14ac:dyDescent="0.3">
      <c r="A9" s="2" t="s">
        <v>23</v>
      </c>
      <c r="B9" s="2"/>
      <c r="C9" s="2"/>
      <c r="D9" s="2"/>
      <c r="E9" s="2"/>
      <c r="F9" s="2"/>
      <c r="G9" s="2" t="s">
        <v>40</v>
      </c>
      <c r="H9" s="2"/>
      <c r="I9" s="100"/>
      <c r="J9" s="100"/>
      <c r="K9" s="100"/>
      <c r="L9" s="100"/>
      <c r="M9" s="100"/>
      <c r="N9" s="2"/>
      <c r="O9" s="100"/>
    </row>
    <row r="10" spans="1:15" ht="18.75" x14ac:dyDescent="0.3">
      <c r="A10" s="2" t="s">
        <v>24</v>
      </c>
      <c r="B10" s="2"/>
      <c r="C10" s="2"/>
      <c r="D10" s="2"/>
      <c r="E10" s="2"/>
      <c r="F10" s="2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ht="30" customHeight="1" x14ac:dyDescent="0.3">
      <c r="A11" s="280" t="s">
        <v>39</v>
      </c>
      <c r="B11" s="281"/>
      <c r="C11" s="281"/>
      <c r="D11" s="281"/>
      <c r="E11" s="281"/>
      <c r="F11" s="281"/>
      <c r="G11" s="282"/>
      <c r="H11" s="103"/>
      <c r="I11" s="283" t="s">
        <v>123</v>
      </c>
      <c r="J11" s="284"/>
      <c r="K11" s="285" t="s">
        <v>124</v>
      </c>
      <c r="L11" s="286"/>
    </row>
    <row r="12" spans="1:15" ht="48.75" customHeight="1" x14ac:dyDescent="0.3">
      <c r="A12" s="289" t="s">
        <v>25</v>
      </c>
      <c r="B12" s="289" t="s">
        <v>26</v>
      </c>
      <c r="C12" s="289" t="s">
        <v>27</v>
      </c>
      <c r="D12" s="289" t="s">
        <v>28</v>
      </c>
      <c r="E12" s="289" t="s">
        <v>29</v>
      </c>
      <c r="F12" s="289" t="s">
        <v>30</v>
      </c>
      <c r="G12" s="289" t="s">
        <v>31</v>
      </c>
      <c r="H12" s="287" t="s">
        <v>34</v>
      </c>
      <c r="I12" s="148" t="s">
        <v>143</v>
      </c>
      <c r="J12" s="148" t="s">
        <v>139</v>
      </c>
      <c r="K12" s="148" t="s">
        <v>140</v>
      </c>
      <c r="L12" s="148" t="s">
        <v>142</v>
      </c>
      <c r="M12" s="100"/>
    </row>
    <row r="13" spans="1:15" ht="18.75" x14ac:dyDescent="0.3">
      <c r="A13" s="290"/>
      <c r="B13" s="290"/>
      <c r="C13" s="290"/>
      <c r="D13" s="290"/>
      <c r="E13" s="290"/>
      <c r="F13" s="290"/>
      <c r="G13" s="290"/>
      <c r="H13" s="288"/>
      <c r="I13" s="130" t="s">
        <v>8</v>
      </c>
      <c r="J13" s="130" t="s">
        <v>8</v>
      </c>
      <c r="K13" s="130" t="s">
        <v>8</v>
      </c>
      <c r="L13" s="130" t="s">
        <v>8</v>
      </c>
      <c r="M13" s="100"/>
    </row>
    <row r="14" spans="1:15" ht="44.25" customHeight="1" x14ac:dyDescent="0.3">
      <c r="A14" s="131" t="s">
        <v>32</v>
      </c>
      <c r="B14" s="131" t="s">
        <v>33</v>
      </c>
      <c r="C14" s="132">
        <v>77119</v>
      </c>
      <c r="D14" s="131" t="s">
        <v>16</v>
      </c>
      <c r="E14" s="132">
        <v>11009</v>
      </c>
      <c r="F14" s="132">
        <v>6129</v>
      </c>
      <c r="G14" s="132">
        <v>45001</v>
      </c>
      <c r="H14" s="46" t="s">
        <v>71</v>
      </c>
      <c r="I14" s="48">
        <v>250000000</v>
      </c>
      <c r="J14" s="133">
        <v>250000000</v>
      </c>
      <c r="K14" s="134"/>
      <c r="L14" s="47"/>
      <c r="M14" s="100"/>
    </row>
    <row r="15" spans="1:15" ht="37.5" customHeight="1" x14ac:dyDescent="0.3">
      <c r="A15" s="131" t="s">
        <v>32</v>
      </c>
      <c r="B15" s="131" t="s">
        <v>33</v>
      </c>
      <c r="C15" s="132">
        <v>77119</v>
      </c>
      <c r="D15" s="131" t="s">
        <v>16</v>
      </c>
      <c r="E15" s="132">
        <v>11009</v>
      </c>
      <c r="F15" s="132">
        <v>6129</v>
      </c>
      <c r="G15" s="132">
        <v>45001</v>
      </c>
      <c r="H15" s="44" t="s">
        <v>96</v>
      </c>
      <c r="I15" s="48">
        <v>100000000</v>
      </c>
      <c r="J15" s="133"/>
      <c r="K15" s="189">
        <v>100000000</v>
      </c>
      <c r="L15" s="47">
        <v>1000000</v>
      </c>
      <c r="M15" s="100"/>
    </row>
    <row r="16" spans="1:15" ht="41.25" customHeight="1" x14ac:dyDescent="0.3">
      <c r="A16" s="131" t="s">
        <v>32</v>
      </c>
      <c r="B16" s="131" t="s">
        <v>33</v>
      </c>
      <c r="C16" s="132">
        <v>77119</v>
      </c>
      <c r="D16" s="131" t="s">
        <v>16</v>
      </c>
      <c r="E16" s="132">
        <v>11009</v>
      </c>
      <c r="F16" s="132">
        <v>6129</v>
      </c>
      <c r="G16" s="132">
        <v>45001</v>
      </c>
      <c r="H16" s="44" t="s">
        <v>97</v>
      </c>
      <c r="I16" s="48">
        <v>50000000</v>
      </c>
      <c r="J16" s="133"/>
      <c r="K16" s="189">
        <v>50000000</v>
      </c>
      <c r="L16" s="47">
        <v>34114728.609999999</v>
      </c>
      <c r="M16" s="100"/>
    </row>
    <row r="17" spans="1:15" ht="42" customHeight="1" x14ac:dyDescent="0.3">
      <c r="A17" s="131" t="s">
        <v>32</v>
      </c>
      <c r="B17" s="131" t="s">
        <v>33</v>
      </c>
      <c r="C17" s="132">
        <v>77119</v>
      </c>
      <c r="D17" s="131" t="s">
        <v>16</v>
      </c>
      <c r="E17" s="132">
        <v>11009</v>
      </c>
      <c r="F17" s="132">
        <v>6129</v>
      </c>
      <c r="G17" s="132">
        <v>45001</v>
      </c>
      <c r="H17" s="44" t="s">
        <v>98</v>
      </c>
      <c r="I17" s="48">
        <v>100000000</v>
      </c>
      <c r="J17" s="133">
        <v>100000000</v>
      </c>
      <c r="K17" s="189">
        <v>700000000</v>
      </c>
      <c r="L17" s="48">
        <v>699900534.60000002</v>
      </c>
      <c r="M17" s="100"/>
    </row>
    <row r="18" spans="1:15" ht="47.25" customHeight="1" x14ac:dyDescent="0.3">
      <c r="A18" s="131" t="s">
        <v>32</v>
      </c>
      <c r="B18" s="131" t="s">
        <v>33</v>
      </c>
      <c r="C18" s="132">
        <v>77119</v>
      </c>
      <c r="D18" s="131" t="s">
        <v>16</v>
      </c>
      <c r="E18" s="132">
        <v>11009</v>
      </c>
      <c r="F18" s="132">
        <v>6129</v>
      </c>
      <c r="G18" s="132">
        <v>45001</v>
      </c>
      <c r="H18" s="44" t="s">
        <v>144</v>
      </c>
      <c r="I18" s="48">
        <v>692750000</v>
      </c>
      <c r="J18" s="133">
        <v>692750000</v>
      </c>
      <c r="K18" s="135"/>
      <c r="L18" s="48"/>
      <c r="M18" s="100"/>
    </row>
    <row r="19" spans="1:15" ht="43.5" customHeight="1" x14ac:dyDescent="0.3">
      <c r="A19" s="131" t="s">
        <v>32</v>
      </c>
      <c r="B19" s="131" t="s">
        <v>33</v>
      </c>
      <c r="C19" s="132">
        <v>77119</v>
      </c>
      <c r="D19" s="131" t="s">
        <v>16</v>
      </c>
      <c r="E19" s="132">
        <v>11009</v>
      </c>
      <c r="F19" s="132">
        <v>6129</v>
      </c>
      <c r="G19" s="132">
        <v>45001</v>
      </c>
      <c r="H19" s="45" t="s">
        <v>99</v>
      </c>
      <c r="I19" s="48">
        <v>10000000</v>
      </c>
      <c r="J19" s="133">
        <v>4956118.63</v>
      </c>
      <c r="K19" s="189">
        <v>10000000</v>
      </c>
      <c r="L19" s="47">
        <v>1352000</v>
      </c>
      <c r="M19" s="100"/>
    </row>
    <row r="20" spans="1:15" ht="51" customHeight="1" x14ac:dyDescent="0.3">
      <c r="A20" s="131" t="s">
        <v>32</v>
      </c>
      <c r="B20" s="131" t="s">
        <v>33</v>
      </c>
      <c r="C20" s="132">
        <v>77119</v>
      </c>
      <c r="D20" s="131" t="s">
        <v>16</v>
      </c>
      <c r="E20" s="132">
        <v>11009</v>
      </c>
      <c r="F20" s="132">
        <v>6129</v>
      </c>
      <c r="G20" s="132">
        <v>45001</v>
      </c>
      <c r="H20" s="192" t="s">
        <v>148</v>
      </c>
      <c r="I20" s="48">
        <v>15000000</v>
      </c>
      <c r="J20" s="133"/>
      <c r="K20" s="189">
        <v>25000000</v>
      </c>
      <c r="L20" s="136">
        <v>21492760.34</v>
      </c>
      <c r="M20" s="100"/>
    </row>
    <row r="21" spans="1:15" ht="68.25" customHeight="1" x14ac:dyDescent="0.3">
      <c r="A21" s="131" t="s">
        <v>32</v>
      </c>
      <c r="B21" s="131" t="s">
        <v>33</v>
      </c>
      <c r="C21" s="132">
        <v>77119</v>
      </c>
      <c r="D21" s="131" t="s">
        <v>16</v>
      </c>
      <c r="E21" s="132">
        <v>11009</v>
      </c>
      <c r="F21" s="132">
        <v>6129</v>
      </c>
      <c r="G21" s="132">
        <v>45001</v>
      </c>
      <c r="H21" s="194" t="s">
        <v>149</v>
      </c>
      <c r="I21" s="137">
        <v>36000000</v>
      </c>
      <c r="J21" s="138"/>
      <c r="K21" s="190">
        <v>24000000</v>
      </c>
      <c r="L21" s="164"/>
      <c r="M21" s="100"/>
    </row>
    <row r="22" spans="1:15" ht="32.25" customHeight="1" x14ac:dyDescent="0.3">
      <c r="A22" s="289" t="s">
        <v>25</v>
      </c>
      <c r="B22" s="289" t="s">
        <v>26</v>
      </c>
      <c r="C22" s="289" t="s">
        <v>27</v>
      </c>
      <c r="D22" s="289" t="s">
        <v>28</v>
      </c>
      <c r="E22" s="289" t="s">
        <v>29</v>
      </c>
      <c r="F22" s="289" t="s">
        <v>30</v>
      </c>
      <c r="G22" s="289" t="s">
        <v>31</v>
      </c>
      <c r="H22" s="287" t="s">
        <v>34</v>
      </c>
      <c r="I22" s="283" t="s">
        <v>123</v>
      </c>
      <c r="J22" s="284"/>
      <c r="K22" s="285" t="s">
        <v>124</v>
      </c>
      <c r="L22" s="286"/>
      <c r="M22" s="100"/>
    </row>
    <row r="23" spans="1:15" ht="37.5" customHeight="1" x14ac:dyDescent="0.3">
      <c r="A23" s="290"/>
      <c r="B23" s="290"/>
      <c r="C23" s="290"/>
      <c r="D23" s="290"/>
      <c r="E23" s="290"/>
      <c r="F23" s="290"/>
      <c r="G23" s="290"/>
      <c r="H23" s="288"/>
      <c r="I23" s="147" t="s">
        <v>141</v>
      </c>
      <c r="J23" s="147" t="s">
        <v>139</v>
      </c>
      <c r="K23" s="147" t="s">
        <v>73</v>
      </c>
      <c r="L23" s="147" t="s">
        <v>146</v>
      </c>
      <c r="M23" s="100"/>
    </row>
    <row r="24" spans="1:15" ht="18" hidden="1" customHeight="1" x14ac:dyDescent="0.3">
      <c r="A24" s="131"/>
      <c r="B24" s="131"/>
      <c r="C24" s="132"/>
      <c r="D24" s="131"/>
      <c r="E24" s="132"/>
      <c r="F24" s="132"/>
      <c r="G24" s="132"/>
      <c r="H24" s="41"/>
      <c r="I24" s="137"/>
      <c r="J24" s="138"/>
      <c r="K24" s="139"/>
      <c r="L24" s="140"/>
      <c r="M24" s="100"/>
    </row>
    <row r="25" spans="1:15" ht="49.5" customHeight="1" x14ac:dyDescent="0.3">
      <c r="A25" s="131" t="s">
        <v>32</v>
      </c>
      <c r="B25" s="131" t="s">
        <v>33</v>
      </c>
      <c r="C25" s="132">
        <v>77119</v>
      </c>
      <c r="D25" s="131" t="s">
        <v>16</v>
      </c>
      <c r="E25" s="132">
        <v>11009</v>
      </c>
      <c r="F25" s="132">
        <v>6129</v>
      </c>
      <c r="G25" s="132">
        <v>45001</v>
      </c>
      <c r="H25" s="45" t="s">
        <v>100</v>
      </c>
      <c r="I25" s="48">
        <v>30000000</v>
      </c>
      <c r="J25" s="133"/>
      <c r="K25" s="135"/>
      <c r="L25" s="47"/>
      <c r="M25" s="100"/>
    </row>
    <row r="26" spans="1:15" ht="39" customHeight="1" x14ac:dyDescent="0.3">
      <c r="A26" s="131" t="s">
        <v>32</v>
      </c>
      <c r="B26" s="131" t="s">
        <v>33</v>
      </c>
      <c r="C26" s="188">
        <v>77119</v>
      </c>
      <c r="D26" s="131" t="s">
        <v>16</v>
      </c>
      <c r="E26" s="132">
        <v>11009</v>
      </c>
      <c r="F26" s="132">
        <v>6129</v>
      </c>
      <c r="G26" s="132">
        <v>45001</v>
      </c>
      <c r="H26" s="160" t="s">
        <v>72</v>
      </c>
      <c r="I26" s="48">
        <v>120000000</v>
      </c>
      <c r="J26" s="133">
        <v>4003642</v>
      </c>
      <c r="K26" s="189">
        <v>51967639</v>
      </c>
      <c r="L26" s="48">
        <v>11411250</v>
      </c>
      <c r="M26" s="100"/>
    </row>
    <row r="27" spans="1:15" ht="80.25" customHeight="1" x14ac:dyDescent="0.3">
      <c r="A27" s="131" t="s">
        <v>32</v>
      </c>
      <c r="B27" s="131" t="s">
        <v>33</v>
      </c>
      <c r="C27" s="132">
        <v>77119</v>
      </c>
      <c r="D27" s="131" t="s">
        <v>16</v>
      </c>
      <c r="E27" s="132">
        <v>11009</v>
      </c>
      <c r="F27" s="132">
        <v>6129</v>
      </c>
      <c r="G27" s="132">
        <v>45001</v>
      </c>
      <c r="H27" s="45" t="s">
        <v>101</v>
      </c>
      <c r="I27" s="48">
        <v>30000000</v>
      </c>
      <c r="J27" s="133"/>
      <c r="K27" s="189">
        <v>30000000</v>
      </c>
      <c r="L27" s="48"/>
      <c r="M27" s="100"/>
    </row>
    <row r="28" spans="1:15" ht="35.25" customHeight="1" x14ac:dyDescent="0.3">
      <c r="A28" s="131" t="s">
        <v>32</v>
      </c>
      <c r="B28" s="131" t="s">
        <v>33</v>
      </c>
      <c r="C28" s="132">
        <v>77119</v>
      </c>
      <c r="D28" s="131" t="s">
        <v>66</v>
      </c>
      <c r="E28" s="132">
        <v>11009</v>
      </c>
      <c r="F28" s="132">
        <v>6129</v>
      </c>
      <c r="G28" s="132">
        <v>45001</v>
      </c>
      <c r="H28" s="45" t="s">
        <v>102</v>
      </c>
      <c r="I28" s="48">
        <v>16250000</v>
      </c>
      <c r="J28" s="133"/>
      <c r="K28" s="189">
        <v>16250000</v>
      </c>
      <c r="L28" s="48"/>
      <c r="M28" s="100"/>
    </row>
    <row r="29" spans="1:15" ht="57" customHeight="1" x14ac:dyDescent="0.3">
      <c r="A29" s="131" t="s">
        <v>32</v>
      </c>
      <c r="B29" s="131" t="s">
        <v>33</v>
      </c>
      <c r="C29" s="132">
        <v>77119</v>
      </c>
      <c r="D29" s="131" t="s">
        <v>16</v>
      </c>
      <c r="E29" s="132">
        <v>11009</v>
      </c>
      <c r="F29" s="132">
        <v>6129</v>
      </c>
      <c r="G29" s="132">
        <v>45001</v>
      </c>
      <c r="H29" s="44" t="s">
        <v>145</v>
      </c>
      <c r="I29" s="48">
        <v>50000000</v>
      </c>
      <c r="J29" s="133"/>
      <c r="K29" s="189">
        <v>50000000</v>
      </c>
      <c r="L29" s="47">
        <v>40000000</v>
      </c>
      <c r="M29" s="100"/>
    </row>
    <row r="30" spans="1:15" ht="72" hidden="1" customHeight="1" x14ac:dyDescent="0.3">
      <c r="A30" s="131"/>
      <c r="B30" s="131"/>
      <c r="C30" s="132"/>
      <c r="D30" s="131"/>
      <c r="E30" s="132"/>
      <c r="F30" s="132"/>
      <c r="G30" s="132"/>
      <c r="H30" s="44"/>
      <c r="I30" s="48"/>
      <c r="J30" s="133"/>
      <c r="K30" s="189"/>
      <c r="L30" s="47">
        <v>50000000</v>
      </c>
      <c r="M30" s="100"/>
    </row>
    <row r="31" spans="1:15" ht="27.75" customHeight="1" x14ac:dyDescent="0.35">
      <c r="A31" s="141"/>
      <c r="B31" s="141"/>
      <c r="C31" s="102"/>
      <c r="D31" s="141"/>
      <c r="E31" s="102"/>
      <c r="F31" s="102"/>
      <c r="G31" s="102"/>
      <c r="H31" s="150" t="s">
        <v>22</v>
      </c>
      <c r="I31" s="136">
        <v>1500000000</v>
      </c>
      <c r="J31" s="191">
        <v>1116709760</v>
      </c>
      <c r="K31" s="189">
        <v>1057217639</v>
      </c>
      <c r="L31" s="48">
        <v>809271273.54999995</v>
      </c>
      <c r="M31" s="143"/>
    </row>
    <row r="32" spans="1:15" ht="18.75" x14ac:dyDescent="0.3">
      <c r="A32" s="100"/>
      <c r="B32" s="100"/>
      <c r="C32" s="100"/>
      <c r="D32" s="100"/>
      <c r="E32" s="100"/>
      <c r="F32" s="100"/>
      <c r="G32" s="100"/>
      <c r="H32" s="100"/>
      <c r="I32" s="101"/>
      <c r="J32" s="101"/>
      <c r="K32" s="101"/>
      <c r="L32" s="101"/>
      <c r="M32" s="142"/>
      <c r="N32" s="143"/>
      <c r="O32" s="22"/>
    </row>
    <row r="33" spans="9:14" x14ac:dyDescent="0.25">
      <c r="I33" s="5"/>
      <c r="J33" s="5"/>
      <c r="K33" s="31"/>
      <c r="L33" s="5"/>
      <c r="M33" s="22"/>
      <c r="N33" s="22"/>
    </row>
    <row r="1048251" spans="11:11" x14ac:dyDescent="0.25">
      <c r="K1048251" t="s">
        <v>65</v>
      </c>
    </row>
  </sheetData>
  <mergeCells count="22">
    <mergeCell ref="C22:C23"/>
    <mergeCell ref="B22:B23"/>
    <mergeCell ref="A22:A23"/>
    <mergeCell ref="I22:J22"/>
    <mergeCell ref="K22:L22"/>
    <mergeCell ref="H22:H23"/>
    <mergeCell ref="G22:G23"/>
    <mergeCell ref="F22:F23"/>
    <mergeCell ref="E22:E23"/>
    <mergeCell ref="D22:D23"/>
    <mergeCell ref="A6:O6"/>
    <mergeCell ref="A11:G11"/>
    <mergeCell ref="I11:J11"/>
    <mergeCell ref="K11:L11"/>
    <mergeCell ref="H12:H13"/>
    <mergeCell ref="A12:A13"/>
    <mergeCell ref="B12:B13"/>
    <mergeCell ref="C12:C13"/>
    <mergeCell ref="D12:D13"/>
    <mergeCell ref="E12:E13"/>
    <mergeCell ref="F12:F13"/>
    <mergeCell ref="G12:G13"/>
  </mergeCells>
  <pageMargins left="0.70866141732283472" right="0.70866141732283472" top="0.85312500000000002" bottom="0.74803149606299213" header="0.31496062992125984" footer="0.31496062992125984"/>
  <pageSetup paperSize="9" scale="54" orientation="landscape" r:id="rId1"/>
  <headerFooter>
    <oddHeader xml:space="preserve">&amp;C&amp;"-,Bold"&amp;14LAGOS STATE GOVERNMENT
Y2016 - Y2017 EXPENDITURE
CAPITAL &amp;"-,Regular"&amp;11
</oddHeader>
  </headerFooter>
  <rowBreaks count="1" manualBreakCount="1">
    <brk id="21" max="13" man="1"/>
  </rowBreaks>
  <colBreaks count="1" manualBreakCount="1">
    <brk id="15" max="10482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7" zoomScaleNormal="100" workbookViewId="0">
      <selection activeCell="B6" sqref="B6"/>
    </sheetView>
  </sheetViews>
  <sheetFormatPr defaultRowHeight="15" x14ac:dyDescent="0.25"/>
  <cols>
    <col min="1" max="1" width="6.140625" customWidth="1"/>
    <col min="2" max="2" width="37.28515625" customWidth="1"/>
    <col min="3" max="3" width="15.7109375" customWidth="1"/>
    <col min="4" max="4" width="15.140625" customWidth="1"/>
    <col min="5" max="5" width="17.7109375" customWidth="1"/>
    <col min="6" max="6" width="17.42578125" customWidth="1"/>
    <col min="7" max="7" width="13.5703125" customWidth="1"/>
  </cols>
  <sheetData>
    <row r="1" spans="1:7" ht="21" x14ac:dyDescent="0.35">
      <c r="A1" s="291" t="s">
        <v>156</v>
      </c>
      <c r="B1" s="291"/>
      <c r="C1" s="291"/>
      <c r="D1" s="291"/>
      <c r="E1" s="291"/>
      <c r="F1" s="291"/>
      <c r="G1" s="291"/>
    </row>
    <row r="2" spans="1:7" ht="21" x14ac:dyDescent="0.35">
      <c r="A2" s="292" t="s">
        <v>157</v>
      </c>
      <c r="B2" s="292"/>
      <c r="C2" s="292"/>
      <c r="D2" s="292"/>
      <c r="E2" s="292"/>
      <c r="F2" s="292"/>
      <c r="G2" s="292"/>
    </row>
    <row r="3" spans="1:7" ht="31.5" x14ac:dyDescent="0.25">
      <c r="A3" s="247" t="s">
        <v>158</v>
      </c>
      <c r="B3" s="247" t="s">
        <v>159</v>
      </c>
      <c r="C3" s="247" t="s">
        <v>160</v>
      </c>
      <c r="D3" s="247" t="s">
        <v>161</v>
      </c>
      <c r="E3" s="247" t="s">
        <v>162</v>
      </c>
      <c r="F3" s="247" t="s">
        <v>163</v>
      </c>
      <c r="G3" s="247" t="s">
        <v>164</v>
      </c>
    </row>
    <row r="4" spans="1:7" ht="32.25" customHeight="1" x14ac:dyDescent="0.25">
      <c r="A4" s="199">
        <v>1</v>
      </c>
      <c r="B4" s="214" t="s">
        <v>165</v>
      </c>
      <c r="C4" s="199"/>
      <c r="D4" s="199"/>
      <c r="E4" s="206"/>
      <c r="F4" s="206"/>
      <c r="G4" s="248"/>
    </row>
    <row r="5" spans="1:7" ht="32.25" customHeight="1" x14ac:dyDescent="0.25">
      <c r="A5" s="199">
        <v>2</v>
      </c>
      <c r="B5" s="214" t="s">
        <v>189</v>
      </c>
      <c r="C5" s="199"/>
      <c r="D5" s="199"/>
      <c r="E5" s="206">
        <v>45406000</v>
      </c>
      <c r="F5" s="206">
        <v>45406000</v>
      </c>
      <c r="G5" s="248" t="s">
        <v>188</v>
      </c>
    </row>
    <row r="6" spans="1:7" ht="33.75" customHeight="1" x14ac:dyDescent="0.25">
      <c r="A6" s="199">
        <v>3</v>
      </c>
      <c r="B6" s="214" t="s">
        <v>182</v>
      </c>
      <c r="C6" s="199"/>
      <c r="D6" s="199"/>
      <c r="E6" s="206">
        <v>45406000</v>
      </c>
      <c r="F6" s="206">
        <v>45406000</v>
      </c>
      <c r="G6" s="248" t="s">
        <v>188</v>
      </c>
    </row>
    <row r="7" spans="1:7" ht="21" customHeight="1" x14ac:dyDescent="0.25">
      <c r="A7" s="199">
        <v>4</v>
      </c>
      <c r="B7" s="214" t="s">
        <v>183</v>
      </c>
      <c r="C7" s="199"/>
      <c r="D7" s="199"/>
      <c r="E7" s="206">
        <v>3228000</v>
      </c>
      <c r="F7" s="206">
        <v>3228000</v>
      </c>
      <c r="G7" s="245" t="s">
        <v>188</v>
      </c>
    </row>
    <row r="8" spans="1:7" ht="18" customHeight="1" x14ac:dyDescent="0.25">
      <c r="A8" s="199">
        <v>5</v>
      </c>
      <c r="B8" s="214" t="s">
        <v>186</v>
      </c>
      <c r="C8" s="199"/>
      <c r="D8" s="199"/>
      <c r="E8" s="206">
        <v>6948000</v>
      </c>
      <c r="F8" s="206">
        <v>6948000</v>
      </c>
      <c r="G8" s="245" t="s">
        <v>188</v>
      </c>
    </row>
    <row r="9" spans="1:7" ht="18" customHeight="1" x14ac:dyDescent="0.25">
      <c r="A9" s="199">
        <v>6</v>
      </c>
      <c r="B9" s="214" t="s">
        <v>184</v>
      </c>
      <c r="C9" s="199"/>
      <c r="D9" s="199"/>
      <c r="E9" s="206">
        <v>4720220</v>
      </c>
      <c r="F9" s="206">
        <v>4720220</v>
      </c>
      <c r="G9" s="245" t="s">
        <v>188</v>
      </c>
    </row>
    <row r="10" spans="1:7" ht="18" customHeight="1" x14ac:dyDescent="0.25">
      <c r="A10" s="199">
        <v>7</v>
      </c>
      <c r="B10" s="214" t="s">
        <v>185</v>
      </c>
      <c r="C10" s="199"/>
      <c r="D10" s="199"/>
      <c r="E10" s="206">
        <v>4780000</v>
      </c>
      <c r="F10" s="206">
        <v>4780000</v>
      </c>
      <c r="G10" s="245" t="s">
        <v>188</v>
      </c>
    </row>
    <row r="11" spans="1:7" ht="16.5" customHeight="1" x14ac:dyDescent="0.25">
      <c r="A11" s="199">
        <v>8</v>
      </c>
      <c r="B11" s="214" t="s">
        <v>187</v>
      </c>
      <c r="C11" s="199"/>
      <c r="D11" s="199"/>
      <c r="E11" s="206">
        <v>997800</v>
      </c>
      <c r="F11" s="206">
        <v>997800</v>
      </c>
      <c r="G11" s="245" t="s">
        <v>188</v>
      </c>
    </row>
    <row r="12" spans="1:7" ht="21.75" customHeight="1" x14ac:dyDescent="0.25">
      <c r="A12" s="199"/>
      <c r="B12" s="241" t="s">
        <v>22</v>
      </c>
      <c r="C12" s="199"/>
      <c r="D12" s="199"/>
      <c r="E12" s="197">
        <v>111486020</v>
      </c>
      <c r="F12" s="197">
        <v>111486020</v>
      </c>
      <c r="G12" s="199"/>
    </row>
    <row r="13" spans="1:7" ht="15.75" x14ac:dyDescent="0.25">
      <c r="A13" s="242"/>
      <c r="B13" s="242"/>
      <c r="C13" s="242"/>
      <c r="D13" s="242"/>
      <c r="E13" s="242"/>
      <c r="F13" s="242"/>
      <c r="G13" s="242"/>
    </row>
    <row r="14" spans="1:7" ht="15.75" hidden="1" x14ac:dyDescent="0.25">
      <c r="A14" s="242"/>
      <c r="B14" s="242"/>
      <c r="C14" s="242"/>
      <c r="D14" s="242"/>
      <c r="E14" s="242"/>
      <c r="F14" s="242"/>
      <c r="G14" s="242"/>
    </row>
    <row r="15" spans="1:7" ht="15.75" hidden="1" x14ac:dyDescent="0.25">
      <c r="A15" s="242"/>
      <c r="B15" s="242"/>
      <c r="C15" s="242"/>
      <c r="D15" s="242"/>
      <c r="E15" s="242"/>
      <c r="F15" s="242"/>
      <c r="G15" s="242"/>
    </row>
    <row r="16" spans="1:7" ht="15.75" hidden="1" x14ac:dyDescent="0.25">
      <c r="A16" s="242"/>
      <c r="B16" s="242"/>
      <c r="C16" s="242"/>
      <c r="D16" s="242"/>
      <c r="E16" s="242"/>
      <c r="F16" s="242"/>
      <c r="G16" s="242"/>
    </row>
    <row r="17" spans="1:7" ht="21" x14ac:dyDescent="0.35">
      <c r="A17" s="293" t="s">
        <v>166</v>
      </c>
      <c r="B17" s="294"/>
      <c r="C17" s="294"/>
      <c r="D17" s="294"/>
      <c r="E17" s="294"/>
      <c r="F17" s="294"/>
      <c r="G17" s="295"/>
    </row>
    <row r="18" spans="1:7" ht="47.25" x14ac:dyDescent="0.25">
      <c r="A18" s="241" t="s">
        <v>158</v>
      </c>
      <c r="B18" s="241" t="s">
        <v>159</v>
      </c>
      <c r="C18" s="249" t="s">
        <v>167</v>
      </c>
      <c r="D18" s="249" t="s">
        <v>168</v>
      </c>
      <c r="E18" s="249" t="s">
        <v>169</v>
      </c>
      <c r="F18" s="249" t="s">
        <v>170</v>
      </c>
      <c r="G18" s="243" t="s">
        <v>171</v>
      </c>
    </row>
    <row r="19" spans="1:7" ht="15.75" x14ac:dyDescent="0.25">
      <c r="A19" s="199">
        <v>1</v>
      </c>
      <c r="B19" s="199" t="s">
        <v>172</v>
      </c>
      <c r="C19" s="244">
        <v>610384</v>
      </c>
      <c r="D19" s="244">
        <v>692134</v>
      </c>
      <c r="E19" s="244">
        <v>1050408</v>
      </c>
      <c r="F19" s="244">
        <v>1323590</v>
      </c>
      <c r="G19" s="245" t="s">
        <v>173</v>
      </c>
    </row>
    <row r="20" spans="1:7" ht="15.75" x14ac:dyDescent="0.25">
      <c r="A20" s="199">
        <v>2</v>
      </c>
      <c r="B20" s="199" t="s">
        <v>174</v>
      </c>
      <c r="C20" s="244">
        <v>1929840</v>
      </c>
      <c r="D20" s="244">
        <v>1857450</v>
      </c>
      <c r="E20" s="244">
        <v>1646410</v>
      </c>
      <c r="F20" s="244">
        <v>1829010</v>
      </c>
      <c r="G20" s="245" t="s">
        <v>173</v>
      </c>
    </row>
    <row r="21" spans="1:7" ht="15.75" x14ac:dyDescent="0.25">
      <c r="A21" s="199">
        <v>3</v>
      </c>
      <c r="B21" s="199" t="s">
        <v>175</v>
      </c>
      <c r="C21" s="244">
        <v>1020400</v>
      </c>
      <c r="D21" s="244">
        <v>925660</v>
      </c>
      <c r="E21" s="244">
        <v>860073</v>
      </c>
      <c r="F21" s="244">
        <v>862360</v>
      </c>
      <c r="G21" s="245" t="s">
        <v>173</v>
      </c>
    </row>
    <row r="22" spans="1:7" ht="15.75" x14ac:dyDescent="0.25">
      <c r="A22" s="199">
        <v>4</v>
      </c>
      <c r="B22" s="199" t="s">
        <v>176</v>
      </c>
      <c r="C22" s="244">
        <v>475730</v>
      </c>
      <c r="D22" s="244">
        <v>457790</v>
      </c>
      <c r="E22" s="244">
        <v>398470</v>
      </c>
      <c r="F22" s="244">
        <v>434890</v>
      </c>
      <c r="G22" s="245" t="s">
        <v>173</v>
      </c>
    </row>
    <row r="23" spans="1:7" ht="15.75" x14ac:dyDescent="0.25">
      <c r="A23" s="199">
        <v>5</v>
      </c>
      <c r="B23" s="199" t="s">
        <v>177</v>
      </c>
      <c r="C23" s="244">
        <v>470100</v>
      </c>
      <c r="D23" s="244">
        <v>491920</v>
      </c>
      <c r="E23" s="244">
        <v>446450</v>
      </c>
      <c r="F23" s="244">
        <v>528050</v>
      </c>
      <c r="G23" s="245" t="s">
        <v>173</v>
      </c>
    </row>
    <row r="24" spans="1:7" ht="15.75" x14ac:dyDescent="0.25">
      <c r="A24" s="199">
        <v>6</v>
      </c>
      <c r="B24" s="199" t="s">
        <v>178</v>
      </c>
      <c r="C24" s="244">
        <v>508900</v>
      </c>
      <c r="D24" s="244">
        <v>526700</v>
      </c>
      <c r="E24" s="244">
        <v>465160</v>
      </c>
      <c r="F24" s="244">
        <v>487890</v>
      </c>
      <c r="G24" s="245" t="s">
        <v>173</v>
      </c>
    </row>
    <row r="25" spans="1:7" ht="15.75" x14ac:dyDescent="0.25">
      <c r="A25" s="199">
        <v>7</v>
      </c>
      <c r="B25" s="199" t="s">
        <v>179</v>
      </c>
      <c r="C25" s="244">
        <v>508900</v>
      </c>
      <c r="D25" s="244">
        <v>526700</v>
      </c>
      <c r="E25" s="244">
        <v>465160</v>
      </c>
      <c r="F25" s="244">
        <v>487890</v>
      </c>
      <c r="G25" s="245" t="s">
        <v>173</v>
      </c>
    </row>
    <row r="26" spans="1:7" ht="15.75" x14ac:dyDescent="0.25">
      <c r="A26" s="199">
        <v>8</v>
      </c>
      <c r="B26" s="199" t="s">
        <v>180</v>
      </c>
      <c r="C26" s="244">
        <v>805720</v>
      </c>
      <c r="D26" s="244">
        <v>693549</v>
      </c>
      <c r="E26" s="244">
        <v>689780</v>
      </c>
      <c r="F26" s="244">
        <v>646800</v>
      </c>
      <c r="G26" s="245" t="s">
        <v>173</v>
      </c>
    </row>
    <row r="27" spans="1:7" ht="15.75" x14ac:dyDescent="0.25">
      <c r="A27" s="199">
        <v>9</v>
      </c>
      <c r="B27" s="199" t="s">
        <v>181</v>
      </c>
      <c r="C27" s="244">
        <v>1223410</v>
      </c>
      <c r="D27" s="244">
        <v>1341129</v>
      </c>
      <c r="E27" s="244">
        <v>1068020</v>
      </c>
      <c r="F27" s="244">
        <v>1365190</v>
      </c>
      <c r="G27" s="245" t="s">
        <v>173</v>
      </c>
    </row>
    <row r="28" spans="1:7" ht="15.75" x14ac:dyDescent="0.25">
      <c r="A28" s="199"/>
      <c r="B28" s="205" t="s">
        <v>104</v>
      </c>
      <c r="C28" s="246">
        <f>SUM(C19:C27)</f>
        <v>7553384</v>
      </c>
      <c r="D28" s="246">
        <f>SUM(D19:D27)</f>
        <v>7513032</v>
      </c>
      <c r="E28" s="246">
        <f>SUM(E19:E27)</f>
        <v>7089931</v>
      </c>
      <c r="F28" s="246">
        <f>SUM(F19:F27)</f>
        <v>7965670</v>
      </c>
      <c r="G28" s="199"/>
    </row>
  </sheetData>
  <mergeCells count="3">
    <mergeCell ref="A1:G1"/>
    <mergeCell ref="A2:G2"/>
    <mergeCell ref="A17:G17"/>
  </mergeCells>
  <pageMargins left="0.7" right="0.7" top="0.75" bottom="0.75" header="0.3" footer="0.3"/>
  <pageSetup scale="97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BUDGET SUMMARY</vt:lpstr>
      <vt:lpstr>REVENUE </vt:lpstr>
      <vt:lpstr>SUBVENTION</vt:lpstr>
      <vt:lpstr>CAPITAL </vt:lpstr>
      <vt:lpstr>DONOR VACCINES</vt:lpstr>
      <vt:lpstr>Sheet1</vt:lpstr>
      <vt:lpstr>Sheet2</vt:lpstr>
      <vt:lpstr>'CAPITAL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Planing</dc:creator>
  <cp:lastModifiedBy>Microsoft</cp:lastModifiedBy>
  <cp:lastPrinted>2019-02-14T17:07:06Z</cp:lastPrinted>
  <dcterms:created xsi:type="dcterms:W3CDTF">2013-07-22T13:20:13Z</dcterms:created>
  <dcterms:modified xsi:type="dcterms:W3CDTF">2019-02-14T18:31:59Z</dcterms:modified>
</cp:coreProperties>
</file>