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GOS SOML PforR SEC\Desktop\"/>
    </mc:Choice>
  </mc:AlternateContent>
  <bookViews>
    <workbookView xWindow="0" yWindow="0" windowWidth="20490" windowHeight="7755" activeTab="4"/>
  </bookViews>
  <sheets>
    <sheet name="BUDGET SUMMARY" sheetId="2" r:id="rId1"/>
    <sheet name="REVENUE " sheetId="8" r:id="rId2"/>
    <sheet name="SUBVENTION" sheetId="4" r:id="rId3"/>
    <sheet name="CAPITAL " sheetId="10" r:id="rId4"/>
    <sheet name="DONOR VACCINES" sheetId="13" r:id="rId5"/>
    <sheet name="Sheet1" sheetId="9" r:id="rId6"/>
    <sheet name="Sheet2" sheetId="11" r:id="rId7"/>
  </sheets>
  <definedNames>
    <definedName name="_xlnm.Print_Area" localSheetId="3">'CAPITAL '!$A$1:$N$1048250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3" l="1"/>
  <c r="C36" i="13"/>
  <c r="E36" i="13"/>
  <c r="F36" i="13"/>
  <c r="F20" i="13"/>
  <c r="E28" i="2"/>
  <c r="C28" i="2"/>
  <c r="B28" i="2"/>
  <c r="G14" i="2"/>
  <c r="J17" i="2"/>
  <c r="L17" i="2"/>
  <c r="G20" i="2"/>
  <c r="G24" i="2"/>
  <c r="G25" i="2"/>
  <c r="G27" i="2"/>
  <c r="G28" i="2"/>
  <c r="H28" i="2"/>
  <c r="J28" i="2"/>
  <c r="L28" i="2"/>
  <c r="G29" i="2"/>
  <c r="G30" i="2"/>
  <c r="M35" i="4"/>
  <c r="L35" i="4"/>
  <c r="N8" i="4"/>
  <c r="N40" i="4"/>
  <c r="O40" i="4"/>
  <c r="N41" i="4"/>
  <c r="O41" i="4"/>
  <c r="N42" i="4"/>
  <c r="O42" i="4"/>
  <c r="N43" i="4"/>
  <c r="O43" i="4"/>
  <c r="N44" i="4"/>
  <c r="O44" i="4"/>
  <c r="N45" i="4"/>
  <c r="O45" i="4"/>
  <c r="N46" i="4"/>
  <c r="O46" i="4"/>
  <c r="N47" i="4"/>
  <c r="O47" i="4"/>
  <c r="N48" i="4"/>
  <c r="O48" i="4"/>
  <c r="N49" i="4"/>
  <c r="O49" i="4"/>
  <c r="N50" i="4"/>
  <c r="O50" i="4"/>
  <c r="N51" i="4"/>
  <c r="O51" i="4"/>
  <c r="N52" i="4"/>
  <c r="O52" i="4"/>
  <c r="N53" i="4"/>
  <c r="O53" i="4"/>
  <c r="N54" i="4"/>
  <c r="O54" i="4"/>
  <c r="N55" i="4"/>
  <c r="O55" i="4"/>
  <c r="N56" i="4"/>
  <c r="O56" i="4"/>
  <c r="N57" i="4"/>
  <c r="O57" i="4"/>
  <c r="N39" i="4"/>
  <c r="O39" i="4"/>
  <c r="N9" i="4"/>
  <c r="O9" i="4"/>
  <c r="N10" i="4"/>
  <c r="O10" i="4"/>
  <c r="N11" i="4"/>
  <c r="O11" i="4"/>
  <c r="N12" i="4"/>
  <c r="O12" i="4"/>
  <c r="N13" i="4"/>
  <c r="O13" i="4"/>
  <c r="N14" i="4"/>
  <c r="O14" i="4"/>
  <c r="N15" i="4"/>
  <c r="O15" i="4"/>
  <c r="N16" i="4"/>
  <c r="O16" i="4"/>
  <c r="N18" i="4"/>
  <c r="O18" i="4"/>
  <c r="N19" i="4"/>
  <c r="O19" i="4"/>
  <c r="N20" i="4"/>
  <c r="O20" i="4"/>
  <c r="N21" i="4"/>
  <c r="O21" i="4"/>
  <c r="N22" i="4"/>
  <c r="O22" i="4"/>
  <c r="N23" i="4"/>
  <c r="O23" i="4"/>
  <c r="N24" i="4"/>
  <c r="O24" i="4"/>
  <c r="N25" i="4"/>
  <c r="O25" i="4"/>
  <c r="N26" i="4"/>
  <c r="O26" i="4"/>
  <c r="N27" i="4"/>
  <c r="O27" i="4"/>
  <c r="N28" i="4"/>
  <c r="O28" i="4"/>
  <c r="N29" i="4"/>
  <c r="O29" i="4"/>
  <c r="N30" i="4"/>
  <c r="O30" i="4"/>
  <c r="N31" i="4"/>
  <c r="O31" i="4"/>
  <c r="N32" i="4"/>
  <c r="O32" i="4"/>
  <c r="N33" i="4"/>
  <c r="O33" i="4"/>
  <c r="N34" i="4"/>
  <c r="O34" i="4"/>
  <c r="O8" i="4"/>
</calcChain>
</file>

<file path=xl/sharedStrings.xml><?xml version="1.0" encoding="utf-8"?>
<sst xmlns="http://schemas.openxmlformats.org/spreadsheetml/2006/main" count="650" uniqueCount="203">
  <si>
    <t>Parastatal: PRIMARY HEALTH CARE BOARD.</t>
  </si>
  <si>
    <t xml:space="preserve">FUND </t>
  </si>
  <si>
    <t>MIN</t>
  </si>
  <si>
    <t>DIR</t>
  </si>
  <si>
    <t>SECT</t>
  </si>
  <si>
    <t>LOC</t>
  </si>
  <si>
    <t>PGR</t>
  </si>
  <si>
    <t>COST ITEM</t>
  </si>
  <si>
    <t>(=N=)</t>
  </si>
  <si>
    <t>e</t>
  </si>
  <si>
    <t xml:space="preserve">        (=N=)</t>
  </si>
  <si>
    <t>Staff Nos</t>
  </si>
  <si>
    <t>Staff Nos.</t>
  </si>
  <si>
    <t>TOTAL RECURRENT EXPENDITURE</t>
  </si>
  <si>
    <t>CAPITAL EXPENDITURE</t>
  </si>
  <si>
    <t>01</t>
  </si>
  <si>
    <t>000</t>
  </si>
  <si>
    <t>0000</t>
  </si>
  <si>
    <t>Stationery</t>
  </si>
  <si>
    <t>Miscellaneous</t>
  </si>
  <si>
    <t>General Utility Services</t>
  </si>
  <si>
    <t>Quality Assurance</t>
  </si>
  <si>
    <t>TOTAL</t>
  </si>
  <si>
    <t>Name of Ministry/Agency/Code:…………………………</t>
  </si>
  <si>
    <t>Directorate:………………………..</t>
  </si>
  <si>
    <t>Fund</t>
  </si>
  <si>
    <t xml:space="preserve">Min </t>
  </si>
  <si>
    <t>Dir</t>
  </si>
  <si>
    <t>Sec</t>
  </si>
  <si>
    <t>Location</t>
  </si>
  <si>
    <t>Prog</t>
  </si>
  <si>
    <t>Account</t>
  </si>
  <si>
    <t>02</t>
  </si>
  <si>
    <t>077</t>
  </si>
  <si>
    <t>Details of Cost Item</t>
  </si>
  <si>
    <t xml:space="preserve">                                                                                                                 LAGOS STATE GOVERNMENT</t>
  </si>
  <si>
    <t>77119</t>
  </si>
  <si>
    <t>11009</t>
  </si>
  <si>
    <t>42037</t>
  </si>
  <si>
    <t xml:space="preserve">                                                                  Coding</t>
  </si>
  <si>
    <t>PRIMARY HEALTH CARE BOARD</t>
  </si>
  <si>
    <t>Special Duties Expenses</t>
  </si>
  <si>
    <t>INTERNALLY GENERATED REVENUE</t>
  </si>
  <si>
    <t>PERSONNEL COST - HQ</t>
  </si>
  <si>
    <t>PERSONNEL COST - PHC MSS/SURE P NURSES &amp; CHEWS</t>
  </si>
  <si>
    <t>PERSONNEL COST - PHC,HEALTH VOLUNTEERS WORKERS</t>
  </si>
  <si>
    <t>Management Retreat</t>
  </si>
  <si>
    <t>Committee Expenses</t>
  </si>
  <si>
    <t>Monitoring Exercise</t>
  </si>
  <si>
    <t>Audit Expenses</t>
  </si>
  <si>
    <t>Planning Unit</t>
  </si>
  <si>
    <t>Publicity and Press</t>
  </si>
  <si>
    <t>Management Information System</t>
  </si>
  <si>
    <t>Mtn of office Building</t>
  </si>
  <si>
    <t>Motor veh. Repairs</t>
  </si>
  <si>
    <t>Mv Fuel Consumption</t>
  </si>
  <si>
    <t>Uniform&amp; protective</t>
  </si>
  <si>
    <t>Capacity Building Exp</t>
  </si>
  <si>
    <t>Library service</t>
  </si>
  <si>
    <t>Maint &amp; Fueling of Generator sets</t>
  </si>
  <si>
    <t>Conferences and seminars</t>
  </si>
  <si>
    <t>Workshop and Training Expenses</t>
  </si>
  <si>
    <t>Procurement of seed stock 0f essential Drugs and other commodities to operate DRUG revolving Fund scheme</t>
  </si>
  <si>
    <t>ACCT</t>
  </si>
  <si>
    <t>Travel &amp; Transport</t>
  </si>
  <si>
    <t>\</t>
  </si>
  <si>
    <t>001</t>
  </si>
  <si>
    <t>Management Meeting and others</t>
  </si>
  <si>
    <t xml:space="preserve">           Budget Approved</t>
  </si>
  <si>
    <t>2018                                  =N=</t>
  </si>
  <si>
    <t>Procurement Unit</t>
  </si>
  <si>
    <t>Health post Infrastructural Development</t>
  </si>
  <si>
    <t>Renovation of cold chain store</t>
  </si>
  <si>
    <t>2019                        =N=</t>
  </si>
  <si>
    <t>2020                                  =N=</t>
  </si>
  <si>
    <t>2020                                 =N=</t>
  </si>
  <si>
    <t xml:space="preserve"> Budget  Proposed</t>
  </si>
  <si>
    <t xml:space="preserve">         Budget  Proposed  </t>
  </si>
  <si>
    <t>Upkeeping  and  Maintenance</t>
  </si>
  <si>
    <t>Family Planning Consumables</t>
  </si>
  <si>
    <t>Sitting allowance</t>
  </si>
  <si>
    <t>Promotion /consultancy exercise</t>
  </si>
  <si>
    <t>Monthly  PHC Meetings</t>
  </si>
  <si>
    <t>Standard infection control programme</t>
  </si>
  <si>
    <t>Support for Routine Outreach Services/ Community Dialogue</t>
  </si>
  <si>
    <t>Support for PHC WMHCP,IMNCH, NIPDS &amp; Immunisation at PHC Level</t>
  </si>
  <si>
    <t>Support for health school programme</t>
  </si>
  <si>
    <t>Printing of  Medical  Information Document/Official Document etc.</t>
  </si>
  <si>
    <t>Nutrition  &amp; Health promotion in the communities, schools and PHCs</t>
  </si>
  <si>
    <t>Health records and Data management information system for PHC</t>
  </si>
  <si>
    <t>Environmental sanitation services (Fumigation and Pest  Control Exercise)</t>
  </si>
  <si>
    <t>Support  for Health Volunteers &amp; Midwives Service Scheme</t>
  </si>
  <si>
    <t>Engineer working tool &amp; safety kits</t>
  </si>
  <si>
    <t>NPI Cold chain store</t>
  </si>
  <si>
    <t>Construction of PHCB HQ</t>
  </si>
  <si>
    <t>Support for the Establishment of youth  Adolescent centre</t>
  </si>
  <si>
    <t>Construction and Rehabilitation of PHCCs</t>
  </si>
  <si>
    <t>Equipment for the community health activities of 376 wards</t>
  </si>
  <si>
    <t>Refurbishing and Renovation of Pharmacy Units in PHCCs.</t>
  </si>
  <si>
    <t>Emergency Prepardness/Response to Outbreak Diseases at PHC level</t>
  </si>
  <si>
    <t>Renovation of PHCB HQ</t>
  </si>
  <si>
    <t>Medical Laboratory</t>
  </si>
  <si>
    <t>GRAND TOTAL</t>
  </si>
  <si>
    <t xml:space="preserve">Ministry/Agency : </t>
  </si>
  <si>
    <t>Nil</t>
  </si>
  <si>
    <t>MAINTENANCE SUPPORT FOR PHCs CENTERS</t>
  </si>
  <si>
    <t>NIL</t>
  </si>
  <si>
    <t xml:space="preserve">                                                                                                                    LAGOS STATE GOVERNMENT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</si>
  <si>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</si>
  <si>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  </t>
  </si>
  <si>
    <t>Maintenance of Comprehensive PHCs</t>
  </si>
  <si>
    <t>Legal</t>
  </si>
  <si>
    <t>Accounting Tools</t>
  </si>
  <si>
    <t>Grants</t>
  </si>
  <si>
    <t xml:space="preserve">                                                                                                                             SUBVENTION </t>
  </si>
  <si>
    <t xml:space="preserve">                                                                                                                  Y2017 BUDGET PERFORMANCE </t>
  </si>
  <si>
    <t>BUDGET 2016</t>
  </si>
  <si>
    <t>ACTUAL JAN - DEC 2017</t>
  </si>
  <si>
    <t>Y2016 Approved Budget</t>
  </si>
  <si>
    <t>Name of Ministry/Agency/Code: 077……………PRIMARY HEALTH CARE BOARD</t>
  </si>
  <si>
    <t xml:space="preserve">                                                                                                                                      </t>
  </si>
  <si>
    <t xml:space="preserve">    REVENUE</t>
  </si>
  <si>
    <t>Registration fee from Contractors</t>
  </si>
  <si>
    <t>Budget 2016</t>
  </si>
  <si>
    <t>Actual Jan - Dec 2016</t>
  </si>
  <si>
    <t xml:space="preserve">                           Code</t>
  </si>
  <si>
    <t>BUDGET 2016                                  =N=</t>
  </si>
  <si>
    <t>ACTUAL JAN -DEC 2016                                =N=</t>
  </si>
  <si>
    <t>Actual Jan - Dec              2016</t>
  </si>
  <si>
    <t>Budget           2016</t>
  </si>
  <si>
    <t>Budget                        2016</t>
  </si>
  <si>
    <t>Construction &amp; Equipping of 21 PHCCs</t>
  </si>
  <si>
    <t>Procurement of food demonstration equipment for 57  flagship PHCs</t>
  </si>
  <si>
    <t xml:space="preserve">Provision of Office Equipment for Board Secretariat </t>
  </si>
  <si>
    <t>4x4 Wheel Toyota Hilux Van and Toyota Hiace Bus for Monitoring</t>
  </si>
  <si>
    <t>-</t>
  </si>
  <si>
    <t>SUBVENTION</t>
  </si>
  <si>
    <t>Sources of fund e.g Budgetary Allocation/Donor</t>
  </si>
  <si>
    <t>Budgetary Provision</t>
  </si>
  <si>
    <t>LAGOS STATE PRIMARY HEALTH CARE BOARD</t>
  </si>
  <si>
    <t>OTHER CAPITAL EXPENDITURE- DONOR</t>
  </si>
  <si>
    <t>S/N</t>
  </si>
  <si>
    <t>EXPENDITURE DETAILS</t>
  </si>
  <si>
    <t>2017 BUDGET EXPENDITURE</t>
  </si>
  <si>
    <t>SOURCES OF FUNDS</t>
  </si>
  <si>
    <t>VACCINES</t>
  </si>
  <si>
    <t>2017 ACTUAL USAGE (DOSES)</t>
  </si>
  <si>
    <t>SOURCES</t>
  </si>
  <si>
    <t>PCV</t>
  </si>
  <si>
    <t>OPV</t>
  </si>
  <si>
    <t>TD</t>
  </si>
  <si>
    <t>HBV</t>
  </si>
  <si>
    <t>IPV</t>
  </si>
  <si>
    <t>YF</t>
  </si>
  <si>
    <t>MV</t>
  </si>
  <si>
    <t>BCG</t>
  </si>
  <si>
    <t>PENTA</t>
  </si>
  <si>
    <t>UNICEF</t>
  </si>
  <si>
    <t xml:space="preserve">                                                                                                                            LAGOS STATE GOVERNMENT</t>
  </si>
  <si>
    <t xml:space="preserve">                     2018 EXPENDITURE</t>
  </si>
  <si>
    <t xml:space="preserve">                                                                                                                                                                                    SUMMARY SHEET</t>
  </si>
  <si>
    <t>Y201 Approved Budget</t>
  </si>
  <si>
    <t>BUDGET 2018</t>
  </si>
  <si>
    <t>ACTUAL JAN-DEC 2018</t>
  </si>
  <si>
    <t>ACTUAL JAN-DEC. 2018</t>
  </si>
  <si>
    <t>Y2018 Approved Budget</t>
  </si>
  <si>
    <t>Actual Budget 2018</t>
  </si>
  <si>
    <t>Jan-Dec              2018</t>
  </si>
  <si>
    <t>BUDGET 2018                                  =N=</t>
  </si>
  <si>
    <t>ACTUAL JAN -DEC 2018                                =N=</t>
  </si>
  <si>
    <t>Budget 2018</t>
  </si>
  <si>
    <t>Actual Jan - Dec 2018</t>
  </si>
  <si>
    <t>Budget           2018</t>
  </si>
  <si>
    <t>Actual Jan - Dec              2018</t>
  </si>
  <si>
    <t>Family Planning</t>
  </si>
  <si>
    <t>2018 RELEASES</t>
  </si>
  <si>
    <t>2018 BUDGET EXPENDITURE</t>
  </si>
  <si>
    <t>2018 RELEASED (DOSES)</t>
  </si>
  <si>
    <t>2018 ACTUAL USAGE (DOSES)</t>
  </si>
  <si>
    <t>2017 RELEASED DOSES</t>
  </si>
  <si>
    <t>2017 RELEASE</t>
  </si>
  <si>
    <t>2018 measles vaccination campaign for social mobilization activities</t>
  </si>
  <si>
    <t>Logistics implementation of measles vaccination campaign</t>
  </si>
  <si>
    <t>Logistics and social mobilization activities during the 2018 national immunization plus days</t>
  </si>
  <si>
    <t>Logistics activities during 2018 may, National immunization plus days</t>
  </si>
  <si>
    <t>Outreaches in Apapa LGA for African vaccination week</t>
  </si>
  <si>
    <t>Social mobilization activities during 2018 may national immunization plus days</t>
  </si>
  <si>
    <t xml:space="preserve">2018 August,September and October monthly monitoring and Evaluation meetings in Lagos State </t>
  </si>
  <si>
    <t>2018 August,September and October defaulter tracing in alimosho LGA</t>
  </si>
  <si>
    <t>2018 August,September and October PHC ssupervision in Lagos State</t>
  </si>
  <si>
    <t>Community dailogues in Alimosho, Kosofe, Lagos Island and Surulere LGAs</t>
  </si>
  <si>
    <t xml:space="preserve">Proposal to support cold chain inventory assessment </t>
  </si>
  <si>
    <t xml:space="preserve">Support for Orientation training of ward health coomitte members in hard to reach and riverine area </t>
  </si>
  <si>
    <t>Outreaches in hard to reach areas (2)</t>
  </si>
  <si>
    <t>Total</t>
  </si>
  <si>
    <t xml:space="preserve">                                                                                                                        Y2018 EXPENDITURE</t>
  </si>
  <si>
    <t xml:space="preserve">     Y2018 EXPENDITURE</t>
  </si>
  <si>
    <t>Y2018 EXPENDITURE</t>
  </si>
  <si>
    <t>Outreaches hard to reach area (1)</t>
  </si>
  <si>
    <t>NPHCDA</t>
  </si>
  <si>
    <t>2nd quarter UNFPA</t>
  </si>
  <si>
    <t>3rd quarter UNFPA</t>
  </si>
  <si>
    <t>UNFPA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</si>
</sst>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_(* #,##0_);_(* \(#,##0\);_(* &quot;-&quot;??_);_(@_)"/>
    <numFmt numFmtId="167" formatCode="0.0"/>
    <numFmt numFmtId="168" formatCode="_-* #,##0_-;\-* #,##0_-;_-* &quot;-&quot;??_-;_-@_-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sz val="14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/>
      <top style="double">
        <color rgb="FF3F3F3F"/>
      </top>
      <bottom/>
      <diagonal/>
    </border>
    <border>
      <left style="double">
        <color rgb="FF3F3F3F"/>
      </left>
      <right/>
      <top/>
      <bottom/>
      <diagonal/>
    </border>
    <border>
      <left style="double">
        <color rgb="FF3F3F3F"/>
      </left>
      <right/>
      <top/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/>
      <right style="double">
        <color rgb="FF3F3F3F"/>
      </right>
      <top/>
      <bottom/>
      <diagonal/>
    </border>
    <border>
      <left/>
      <right style="double">
        <color rgb="FF3F3F3F"/>
      </right>
      <top/>
      <bottom style="double">
        <color rgb="FF3F3F3F"/>
      </bottom>
      <diagonal/>
    </border>
    <border>
      <left style="thin">
        <color indexed="64"/>
      </left>
      <right style="double">
        <color rgb="FF3F3F3F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2" borderId="1" applyNumberFormat="0" applyAlignment="0" applyProtection="0"/>
    <xf numFmtId="164" fontId="9" fillId="0" borderId="0" applyFont="0" applyFill="0" applyBorder="0" applyAlignment="0" applyProtection="0"/>
    <xf numFmtId="0" fontId="12" fillId="0" borderId="0"/>
    <xf numFmtId="9" fontId="9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6" fillId="0" borderId="0" applyFont="0" applyFill="0" applyBorder="0" applyAlignment="0" applyProtection="0"/>
  </cellStyleXfs>
  <cellXfs count="318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0" xfId="0" applyFont="1"/>
    <xf numFmtId="0" fontId="2" fillId="0" borderId="2" xfId="0" applyFont="1" applyBorder="1"/>
    <xf numFmtId="0" fontId="0" fillId="0" borderId="0" xfId="0" applyBorder="1"/>
    <xf numFmtId="3" fontId="0" fillId="0" borderId="0" xfId="0" applyNumberFormat="1" applyBorder="1"/>
    <xf numFmtId="166" fontId="0" fillId="0" borderId="2" xfId="2" applyNumberFormat="1" applyFont="1" applyBorder="1"/>
    <xf numFmtId="164" fontId="0" fillId="0" borderId="2" xfId="2" applyFont="1" applyBorder="1"/>
    <xf numFmtId="164" fontId="1" fillId="2" borderId="4" xfId="2" applyFont="1" applyFill="1" applyBorder="1"/>
    <xf numFmtId="164" fontId="1" fillId="2" borderId="12" xfId="2" applyFont="1" applyFill="1" applyBorder="1"/>
    <xf numFmtId="164" fontId="1" fillId="2" borderId="10" xfId="2" applyFont="1" applyFill="1" applyBorder="1"/>
    <xf numFmtId="164" fontId="1" fillId="2" borderId="13" xfId="2" applyFont="1" applyFill="1" applyBorder="1"/>
    <xf numFmtId="164" fontId="1" fillId="2" borderId="5" xfId="2" applyFont="1" applyFill="1" applyBorder="1"/>
    <xf numFmtId="164" fontId="1" fillId="2" borderId="14" xfId="2" applyFont="1" applyFill="1" applyBorder="1"/>
    <xf numFmtId="0" fontId="3" fillId="0" borderId="0" xfId="0" applyFont="1" applyAlignment="1"/>
    <xf numFmtId="0" fontId="7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left" indent="15"/>
    </xf>
    <xf numFmtId="0" fontId="0" fillId="0" borderId="0" xfId="0" applyAlignment="1">
      <alignment horizontal="left" indent="15"/>
    </xf>
    <xf numFmtId="164" fontId="7" fillId="0" borderId="0" xfId="2" applyFont="1" applyFill="1" applyAlignment="1">
      <alignment vertical="top"/>
    </xf>
    <xf numFmtId="164" fontId="0" fillId="0" borderId="0" xfId="2" applyFont="1"/>
    <xf numFmtId="0" fontId="1" fillId="2" borderId="0" xfId="1" applyFont="1" applyBorder="1"/>
    <xf numFmtId="0" fontId="2" fillId="0" borderId="6" xfId="0" applyFont="1" applyBorder="1" applyAlignment="1">
      <alignment horizontal="center"/>
    </xf>
    <xf numFmtId="0" fontId="1" fillId="2" borderId="4" xfId="1" applyFont="1" applyBorder="1" applyAlignment="1">
      <alignment horizontal="center"/>
    </xf>
    <xf numFmtId="0" fontId="2" fillId="0" borderId="0" xfId="0" applyFont="1" applyBorder="1"/>
    <xf numFmtId="0" fontId="6" fillId="0" borderId="0" xfId="0" applyFont="1" applyFill="1" applyAlignment="1">
      <alignment horizontal="center" vertical="top"/>
    </xf>
    <xf numFmtId="0" fontId="2" fillId="0" borderId="11" xfId="0" applyFont="1" applyBorder="1"/>
    <xf numFmtId="0" fontId="2" fillId="0" borderId="18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3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0" fontId="15" fillId="0" borderId="0" xfId="0" applyFont="1"/>
    <xf numFmtId="0" fontId="2" fillId="0" borderId="2" xfId="0" applyFont="1" applyBorder="1" applyAlignment="1">
      <alignment horizontal="center" vertical="center"/>
    </xf>
    <xf numFmtId="164" fontId="1" fillId="4" borderId="5" xfId="2" applyFont="1" applyFill="1" applyBorder="1"/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1" fillId="2" borderId="4" xfId="1" applyFont="1" applyBorder="1" applyAlignment="1">
      <alignment horizontal="center" vertical="center"/>
    </xf>
    <xf numFmtId="164" fontId="0" fillId="0" borderId="3" xfId="2" applyFont="1" applyBorder="1"/>
    <xf numFmtId="3" fontId="8" fillId="0" borderId="2" xfId="0" applyNumberFormat="1" applyFont="1" applyFill="1" applyBorder="1" applyAlignment="1">
      <alignment horizontal="center"/>
    </xf>
    <xf numFmtId="4" fontId="13" fillId="0" borderId="2" xfId="0" applyNumberFormat="1" applyFont="1" applyFill="1" applyBorder="1" applyAlignment="1">
      <alignment horizontal="right"/>
    </xf>
    <xf numFmtId="4" fontId="13" fillId="0" borderId="2" xfId="0" applyNumberFormat="1" applyFont="1" applyBorder="1" applyAlignment="1">
      <alignment horizontal="right"/>
    </xf>
    <xf numFmtId="1" fontId="0" fillId="0" borderId="2" xfId="4" applyNumberFormat="1" applyFont="1" applyFill="1" applyBorder="1" applyAlignment="1">
      <alignment horizontal="center"/>
    </xf>
    <xf numFmtId="0" fontId="14" fillId="0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167" fontId="19" fillId="0" borderId="0" xfId="0" applyNumberFormat="1" applyFont="1" applyFill="1" applyAlignment="1">
      <alignment vertical="top"/>
    </xf>
    <xf numFmtId="164" fontId="19" fillId="0" borderId="0" xfId="2" applyFont="1" applyFill="1" applyAlignment="1">
      <alignment vertical="top"/>
    </xf>
    <xf numFmtId="0" fontId="14" fillId="0" borderId="2" xfId="0" applyFont="1" applyFill="1" applyBorder="1" applyAlignment="1">
      <alignment horizontal="center" vertical="top" wrapText="1"/>
    </xf>
    <xf numFmtId="0" fontId="19" fillId="0" borderId="2" xfId="0" quotePrefix="1" applyFont="1" applyFill="1" applyBorder="1" applyAlignment="1">
      <alignment horizontal="center" vertical="top"/>
    </xf>
    <xf numFmtId="4" fontId="14" fillId="0" borderId="2" xfId="2" applyNumberFormat="1" applyFont="1" applyFill="1" applyBorder="1" applyAlignment="1"/>
    <xf numFmtId="9" fontId="14" fillId="0" borderId="2" xfId="4" applyFont="1" applyFill="1" applyBorder="1" applyAlignment="1"/>
    <xf numFmtId="4" fontId="14" fillId="0" borderId="2" xfId="0" applyNumberFormat="1" applyFont="1" applyFill="1" applyBorder="1" applyAlignment="1">
      <alignment horizontal="center" vertical="center"/>
    </xf>
    <xf numFmtId="4" fontId="21" fillId="0" borderId="2" xfId="0" applyNumberFormat="1" applyFont="1" applyFill="1" applyBorder="1" applyAlignment="1"/>
    <xf numFmtId="4" fontId="14" fillId="0" borderId="2" xfId="0" applyNumberFormat="1" applyFont="1" applyFill="1" applyBorder="1" applyAlignment="1"/>
    <xf numFmtId="4" fontId="21" fillId="0" borderId="2" xfId="0" applyNumberFormat="1" applyFont="1" applyFill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4" fontId="14" fillId="0" borderId="7" xfId="0" applyNumberFormat="1" applyFont="1" applyFill="1" applyBorder="1" applyAlignment="1">
      <alignment horizontal="center" vertical="center" wrapText="1"/>
    </xf>
    <xf numFmtId="0" fontId="19" fillId="0" borderId="2" xfId="0" quotePrefix="1" applyFont="1" applyBorder="1" applyAlignment="1">
      <alignment horizontal="center" vertical="top"/>
    </xf>
    <xf numFmtId="0" fontId="19" fillId="0" borderId="0" xfId="0" applyFont="1" applyAlignment="1">
      <alignment vertical="top"/>
    </xf>
    <xf numFmtId="164" fontId="14" fillId="0" borderId="0" xfId="2" applyFont="1" applyFill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4" fontId="19" fillId="0" borderId="2" xfId="0" applyNumberFormat="1" applyFont="1" applyFill="1" applyBorder="1" applyAlignment="1"/>
    <xf numFmtId="4" fontId="19" fillId="0" borderId="2" xfId="0" applyNumberFormat="1" applyFont="1" applyFill="1" applyBorder="1" applyAlignment="1">
      <alignment horizontal="center" vertical="center"/>
    </xf>
    <xf numFmtId="4" fontId="19" fillId="0" borderId="2" xfId="2" applyNumberFormat="1" applyFont="1" applyFill="1" applyBorder="1" applyAlignment="1"/>
    <xf numFmtId="0" fontId="19" fillId="0" borderId="0" xfId="0" quotePrefix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vertical="top" wrapText="1"/>
    </xf>
    <xf numFmtId="0" fontId="14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/>
    <xf numFmtId="4" fontId="19" fillId="0" borderId="0" xfId="2" applyNumberFormat="1" applyFont="1" applyFill="1" applyBorder="1" applyAlignment="1"/>
    <xf numFmtId="0" fontId="19" fillId="0" borderId="0" xfId="0" applyFont="1" applyFill="1" applyBorder="1" applyAlignment="1">
      <alignment vertical="top"/>
    </xf>
    <xf numFmtId="4" fontId="14" fillId="0" borderId="2" xfId="0" applyNumberFormat="1" applyFont="1" applyFill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164" fontId="19" fillId="0" borderId="0" xfId="0" applyNumberFormat="1" applyFont="1" applyFill="1" applyAlignment="1">
      <alignment vertical="top"/>
    </xf>
    <xf numFmtId="4" fontId="14" fillId="0" borderId="2" xfId="0" applyNumberFormat="1" applyFont="1" applyBorder="1" applyAlignment="1">
      <alignment horizontal="center"/>
    </xf>
    <xf numFmtId="4" fontId="14" fillId="3" borderId="2" xfId="0" applyNumberFormat="1" applyFont="1" applyFill="1" applyBorder="1" applyAlignment="1">
      <alignment horizontal="center"/>
    </xf>
    <xf numFmtId="0" fontId="19" fillId="0" borderId="7" xfId="0" quotePrefix="1" applyFont="1" applyFill="1" applyBorder="1" applyAlignment="1">
      <alignment horizontal="center" vertical="top"/>
    </xf>
    <xf numFmtId="0" fontId="19" fillId="0" borderId="9" xfId="0" quotePrefix="1" applyFont="1" applyFill="1" applyBorder="1" applyAlignment="1">
      <alignment horizontal="center" vertical="top"/>
    </xf>
    <xf numFmtId="3" fontId="22" fillId="3" borderId="8" xfId="0" applyNumberFormat="1" applyFont="1" applyFill="1" applyBorder="1" applyAlignment="1">
      <alignment vertical="top"/>
    </xf>
    <xf numFmtId="4" fontId="17" fillId="0" borderId="2" xfId="0" applyNumberFormat="1" applyFont="1" applyFill="1" applyBorder="1" applyAlignment="1"/>
    <xf numFmtId="164" fontId="17" fillId="0" borderId="2" xfId="2" applyNumberFormat="1" applyFont="1" applyFill="1" applyBorder="1" applyAlignment="1"/>
    <xf numFmtId="0" fontId="23" fillId="0" borderId="0" xfId="0" applyFont="1"/>
    <xf numFmtId="0" fontId="23" fillId="0" borderId="0" xfId="0" applyFont="1" applyBorder="1"/>
    <xf numFmtId="0" fontId="23" fillId="0" borderId="2" xfId="0" applyFont="1" applyBorder="1" applyAlignment="1">
      <alignment horizontal="center"/>
    </xf>
    <xf numFmtId="0" fontId="24" fillId="2" borderId="16" xfId="1" applyFont="1" applyBorder="1"/>
    <xf numFmtId="0" fontId="0" fillId="0" borderId="0" xfId="0" applyFont="1"/>
    <xf numFmtId="0" fontId="0" fillId="0" borderId="0" xfId="0" applyFont="1" applyAlignment="1">
      <alignment horizontal="left" indent="15"/>
    </xf>
    <xf numFmtId="0" fontId="0" fillId="0" borderId="0" xfId="0" applyFont="1" applyBorder="1"/>
    <xf numFmtId="0" fontId="0" fillId="0" borderId="2" xfId="0" applyFont="1" applyBorder="1"/>
    <xf numFmtId="0" fontId="0" fillId="0" borderId="7" xfId="0" applyFont="1" applyBorder="1"/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1" fillId="2" borderId="5" xfId="1" applyFont="1" applyBorder="1" applyAlignment="1">
      <alignment horizontal="center"/>
    </xf>
    <xf numFmtId="3" fontId="0" fillId="0" borderId="2" xfId="0" applyNumberFormat="1" applyFont="1" applyBorder="1"/>
    <xf numFmtId="0" fontId="0" fillId="0" borderId="9" xfId="0" applyFont="1" applyBorder="1"/>
    <xf numFmtId="0" fontId="0" fillId="0" borderId="9" xfId="0" applyFont="1" applyFill="1" applyBorder="1"/>
    <xf numFmtId="0" fontId="0" fillId="0" borderId="8" xfId="0" applyFont="1" applyBorder="1"/>
    <xf numFmtId="0" fontId="0" fillId="0" borderId="19" xfId="0" applyFont="1" applyBorder="1"/>
    <xf numFmtId="0" fontId="0" fillId="0" borderId="20" xfId="0" applyFont="1" applyBorder="1"/>
    <xf numFmtId="0" fontId="0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1" fillId="2" borderId="15" xfId="1" applyFont="1" applyBorder="1"/>
    <xf numFmtId="0" fontId="1" fillId="2" borderId="16" xfId="1" applyFont="1" applyBorder="1"/>
    <xf numFmtId="0" fontId="1" fillId="2" borderId="17" xfId="1" applyFont="1" applyBorder="1"/>
    <xf numFmtId="0" fontId="0" fillId="0" borderId="6" xfId="0" applyFont="1" applyBorder="1"/>
    <xf numFmtId="164" fontId="0" fillId="0" borderId="6" xfId="2" applyFont="1" applyBorder="1"/>
    <xf numFmtId="1" fontId="0" fillId="0" borderId="6" xfId="4" applyNumberFormat="1" applyFont="1" applyFill="1" applyBorder="1" applyAlignment="1">
      <alignment horizontal="center"/>
    </xf>
    <xf numFmtId="0" fontId="4" fillId="0" borderId="2" xfId="0" applyFont="1" applyFill="1" applyBorder="1"/>
    <xf numFmtId="0" fontId="16" fillId="0" borderId="2" xfId="0" quotePrefix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4" fontId="13" fillId="3" borderId="2" xfId="0" applyNumberFormat="1" applyFont="1" applyFill="1" applyBorder="1"/>
    <xf numFmtId="4" fontId="13" fillId="0" borderId="2" xfId="0" applyNumberFormat="1" applyFont="1" applyBorder="1" applyAlignment="1"/>
    <xf numFmtId="4" fontId="13" fillId="0" borderId="2" xfId="0" applyNumberFormat="1" applyFont="1" applyBorder="1" applyAlignment="1">
      <alignment horizontal="right" vertical="center" wrapText="1"/>
    </xf>
    <xf numFmtId="4" fontId="13" fillId="3" borderId="2" xfId="0" applyNumberFormat="1" applyFont="1" applyFill="1" applyBorder="1" applyAlignment="1">
      <alignment vertical="center"/>
    </xf>
    <xf numFmtId="9" fontId="13" fillId="3" borderId="2" xfId="4" applyFont="1" applyFill="1" applyBorder="1" applyAlignment="1">
      <alignment horizontal="center" vertical="center"/>
    </xf>
    <xf numFmtId="4" fontId="13" fillId="0" borderId="3" xfId="0" applyNumberFormat="1" applyFont="1" applyBorder="1" applyAlignment="1">
      <alignment vertical="center"/>
    </xf>
    <xf numFmtId="0" fontId="23" fillId="0" borderId="2" xfId="0" quotePrefix="1" applyFont="1" applyBorder="1" applyAlignment="1">
      <alignment horizontal="center"/>
    </xf>
    <xf numFmtId="4" fontId="23" fillId="0" borderId="0" xfId="0" applyNumberFormat="1" applyFont="1"/>
    <xf numFmtId="164" fontId="23" fillId="0" borderId="0" xfId="2" applyFont="1"/>
    <xf numFmtId="0" fontId="8" fillId="0" borderId="0" xfId="0" applyFont="1"/>
    <xf numFmtId="0" fontId="8" fillId="0" borderId="2" xfId="0" applyFont="1" applyBorder="1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quotePrefix="1" applyFont="1" applyBorder="1"/>
    <xf numFmtId="0" fontId="8" fillId="0" borderId="2" xfId="0" applyFont="1" applyBorder="1" applyAlignment="1">
      <alignment horizontal="center"/>
    </xf>
    <xf numFmtId="0" fontId="19" fillId="0" borderId="2" xfId="0" quotePrefix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65" fontId="19" fillId="0" borderId="2" xfId="0" applyNumberFormat="1" applyFont="1" applyFill="1" applyBorder="1" applyAlignment="1">
      <alignment horizontal="center" vertical="center"/>
    </xf>
    <xf numFmtId="4" fontId="19" fillId="0" borderId="2" xfId="0" applyNumberFormat="1" applyFont="1" applyBorder="1" applyAlignment="1">
      <alignment horizontal="right" vertical="center"/>
    </xf>
    <xf numFmtId="0" fontId="15" fillId="0" borderId="2" xfId="0" quotePrefix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4" fontId="8" fillId="0" borderId="2" xfId="0" applyNumberFormat="1" applyFont="1" applyBorder="1" applyAlignment="1"/>
    <xf numFmtId="165" fontId="14" fillId="0" borderId="2" xfId="0" applyNumberFormat="1" applyFont="1" applyFill="1" applyBorder="1" applyAlignment="1">
      <alignment horizontal="center"/>
    </xf>
    <xf numFmtId="4" fontId="14" fillId="0" borderId="2" xfId="0" applyNumberFormat="1" applyFont="1" applyBorder="1" applyAlignment="1">
      <alignment horizontal="right" vertical="center"/>
    </xf>
    <xf numFmtId="164" fontId="0" fillId="0" borderId="2" xfId="0" applyNumberFormat="1" applyFont="1" applyFill="1" applyBorder="1" applyAlignment="1">
      <alignment horizontal="center"/>
    </xf>
    <xf numFmtId="4" fontId="13" fillId="0" borderId="2" xfId="0" applyNumberFormat="1" applyFont="1" applyBorder="1" applyAlignment="1">
      <alignment vertical="center"/>
    </xf>
    <xf numFmtId="43" fontId="7" fillId="0" borderId="0" xfId="0" applyNumberFormat="1" applyFont="1" applyFill="1" applyAlignment="1">
      <alignment vertical="top"/>
    </xf>
    <xf numFmtId="0" fontId="2" fillId="0" borderId="21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164" fontId="2" fillId="0" borderId="2" xfId="2" applyFont="1" applyBorder="1"/>
    <xf numFmtId="0" fontId="2" fillId="0" borderId="2" xfId="0" applyFont="1" applyBorder="1" applyAlignment="1">
      <alignment horizontal="center"/>
    </xf>
    <xf numFmtId="0" fontId="2" fillId="0" borderId="20" xfId="0" applyFont="1" applyBorder="1"/>
    <xf numFmtId="0" fontId="2" fillId="0" borderId="7" xfId="0" applyFont="1" applyBorder="1"/>
    <xf numFmtId="0" fontId="2" fillId="0" borderId="2" xfId="0" applyFont="1" applyFill="1" applyBorder="1" applyAlignment="1">
      <alignment horizontal="center"/>
    </xf>
    <xf numFmtId="164" fontId="14" fillId="0" borderId="2" xfId="2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center" vertical="center"/>
    </xf>
    <xf numFmtId="4" fontId="20" fillId="0" borderId="2" xfId="0" applyNumberFormat="1" applyFont="1" applyBorder="1" applyAlignment="1">
      <alignment vertical="top"/>
    </xf>
    <xf numFmtId="4" fontId="20" fillId="3" borderId="2" xfId="0" applyNumberFormat="1" applyFont="1" applyFill="1" applyBorder="1" applyAlignment="1">
      <alignment vertical="top"/>
    </xf>
    <xf numFmtId="4" fontId="25" fillId="0" borderId="2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/>
    </xf>
    <xf numFmtId="164" fontId="13" fillId="3" borderId="2" xfId="2" applyFont="1" applyFill="1" applyBorder="1" applyAlignment="1">
      <alignment horizontal="center"/>
    </xf>
    <xf numFmtId="4" fontId="13" fillId="3" borderId="2" xfId="0" applyNumberFormat="1" applyFont="1" applyFill="1" applyBorder="1" applyAlignment="1">
      <alignment horizontal="right"/>
    </xf>
    <xf numFmtId="4" fontId="14" fillId="0" borderId="2" xfId="0" applyNumberFormat="1" applyFont="1" applyBorder="1" applyAlignment="1">
      <alignment vertical="center"/>
    </xf>
    <xf numFmtId="0" fontId="1" fillId="3" borderId="10" xfId="1" applyFont="1" applyFill="1" applyBorder="1"/>
    <xf numFmtId="0" fontId="1" fillId="3" borderId="5" xfId="1" applyFont="1" applyFill="1" applyBorder="1"/>
    <xf numFmtId="164" fontId="4" fillId="0" borderId="2" xfId="2" applyFont="1" applyBorder="1"/>
    <xf numFmtId="0" fontId="4" fillId="0" borderId="2" xfId="0" applyFont="1" applyBorder="1" applyAlignment="1">
      <alignment horizontal="center"/>
    </xf>
    <xf numFmtId="0" fontId="27" fillId="0" borderId="2" xfId="0" applyFont="1" applyBorder="1"/>
    <xf numFmtId="4" fontId="4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9" xfId="0" applyFont="1" applyBorder="1"/>
    <xf numFmtId="0" fontId="27" fillId="0" borderId="9" xfId="0" applyFont="1" applyBorder="1"/>
    <xf numFmtId="0" fontId="27" fillId="0" borderId="9" xfId="0" applyFont="1" applyFill="1" applyBorder="1"/>
    <xf numFmtId="0" fontId="4" fillId="0" borderId="2" xfId="0" applyFont="1" applyBorder="1"/>
    <xf numFmtId="164" fontId="27" fillId="0" borderId="2" xfId="2" applyFont="1" applyBorder="1"/>
    <xf numFmtId="164" fontId="28" fillId="3" borderId="4" xfId="2" applyFont="1" applyFill="1" applyBorder="1"/>
    <xf numFmtId="166" fontId="27" fillId="0" borderId="2" xfId="2" applyNumberFormat="1" applyFont="1" applyBorder="1"/>
    <xf numFmtId="164" fontId="27" fillId="0" borderId="2" xfId="2" applyFont="1" applyFill="1" applyBorder="1"/>
    <xf numFmtId="166" fontId="4" fillId="0" borderId="2" xfId="2" applyNumberFormat="1" applyFont="1" applyBorder="1"/>
    <xf numFmtId="164" fontId="4" fillId="3" borderId="2" xfId="2" applyFont="1" applyFill="1" applyBorder="1" applyAlignment="1">
      <alignment horizontal="center"/>
    </xf>
    <xf numFmtId="164" fontId="4" fillId="0" borderId="2" xfId="2" applyFont="1" applyFill="1" applyBorder="1" applyAlignment="1">
      <alignment vertical="center"/>
    </xf>
    <xf numFmtId="164" fontId="4" fillId="0" borderId="2" xfId="2" applyFont="1" applyBorder="1" applyAlignment="1">
      <alignment horizontal="center"/>
    </xf>
    <xf numFmtId="0" fontId="27" fillId="0" borderId="2" xfId="0" applyFont="1" applyBorder="1" applyAlignment="1">
      <alignment wrapText="1"/>
    </xf>
    <xf numFmtId="0" fontId="27" fillId="0" borderId="2" xfId="0" applyFont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right" vertical="center"/>
    </xf>
    <xf numFmtId="168" fontId="29" fillId="0" borderId="2" xfId="6" applyNumberFormat="1" applyFont="1" applyBorder="1" applyAlignment="1"/>
    <xf numFmtId="164" fontId="27" fillId="0" borderId="6" xfId="2" applyFont="1" applyBorder="1"/>
    <xf numFmtId="164" fontId="4" fillId="0" borderId="2" xfId="2" applyFont="1" applyFill="1" applyBorder="1" applyAlignment="1">
      <alignment horizontal="right" vertical="center"/>
    </xf>
    <xf numFmtId="164" fontId="4" fillId="0" borderId="7" xfId="2" applyFont="1" applyBorder="1"/>
    <xf numFmtId="164" fontId="28" fillId="3" borderId="2" xfId="2" applyFont="1" applyFill="1" applyBorder="1"/>
    <xf numFmtId="166" fontId="27" fillId="0" borderId="8" xfId="2" applyNumberFormat="1" applyFont="1" applyBorder="1"/>
    <xf numFmtId="0" fontId="4" fillId="0" borderId="0" xfId="0" applyFont="1"/>
    <xf numFmtId="164" fontId="4" fillId="0" borderId="2" xfId="2" applyFont="1" applyBorder="1" applyAlignment="1">
      <alignment wrapText="1"/>
    </xf>
    <xf numFmtId="168" fontId="29" fillId="0" borderId="2" xfId="6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164" fontId="4" fillId="0" borderId="2" xfId="2" applyFont="1" applyBorder="1" applyAlignment="1">
      <alignment horizontal="center" vertical="center"/>
    </xf>
    <xf numFmtId="164" fontId="4" fillId="3" borderId="2" xfId="2" applyFont="1" applyFill="1" applyBorder="1" applyAlignment="1">
      <alignment horizontal="center" vertical="center"/>
    </xf>
    <xf numFmtId="164" fontId="4" fillId="0" borderId="2" xfId="2" applyFont="1" applyFill="1" applyBorder="1" applyAlignment="1">
      <alignment horizontal="center" vertical="center"/>
    </xf>
    <xf numFmtId="43" fontId="29" fillId="0" borderId="2" xfId="6" applyNumberFormat="1" applyFont="1" applyBorder="1" applyAlignment="1">
      <alignment vertical="center"/>
    </xf>
    <xf numFmtId="168" fontId="29" fillId="3" borderId="2" xfId="6" applyNumberFormat="1" applyFont="1" applyFill="1" applyBorder="1" applyAlignment="1">
      <alignment vertical="center"/>
    </xf>
    <xf numFmtId="0" fontId="27" fillId="0" borderId="2" xfId="0" applyFont="1" applyBorder="1" applyAlignment="1">
      <alignment vertical="center" wrapText="1"/>
    </xf>
    <xf numFmtId="164" fontId="4" fillId="0" borderId="7" xfId="2" applyFont="1" applyBorder="1" applyAlignment="1">
      <alignment vertical="center"/>
    </xf>
    <xf numFmtId="164" fontId="28" fillId="3" borderId="2" xfId="2" applyFont="1" applyFill="1" applyBorder="1" applyAlignment="1">
      <alignment vertical="center"/>
    </xf>
    <xf numFmtId="166" fontId="27" fillId="0" borderId="8" xfId="2" applyNumberFormat="1" applyFont="1" applyBorder="1" applyAlignment="1">
      <alignment vertical="center"/>
    </xf>
    <xf numFmtId="0" fontId="2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64" fontId="27" fillId="0" borderId="8" xfId="2" applyFont="1" applyBorder="1" applyAlignment="1">
      <alignment vertical="center"/>
    </xf>
    <xf numFmtId="164" fontId="4" fillId="0" borderId="2" xfId="2" applyNumberFormat="1" applyFont="1" applyBorder="1"/>
    <xf numFmtId="0" fontId="4" fillId="0" borderId="2" xfId="0" applyFont="1" applyBorder="1" applyAlignment="1">
      <alignment wrapText="1"/>
    </xf>
    <xf numFmtId="0" fontId="27" fillId="0" borderId="0" xfId="0" applyFont="1"/>
    <xf numFmtId="0" fontId="4" fillId="0" borderId="2" xfId="0" applyFont="1" applyBorder="1" applyAlignment="1">
      <alignment horizontal="center" vertical="center" wrapText="1"/>
    </xf>
    <xf numFmtId="3" fontId="27" fillId="0" borderId="2" xfId="0" applyNumberFormat="1" applyFont="1" applyBorder="1"/>
    <xf numFmtId="0" fontId="27" fillId="0" borderId="2" xfId="0" applyFont="1" applyBorder="1" applyAlignment="1">
      <alignment horizontal="center" vertical="center"/>
    </xf>
    <xf numFmtId="3" fontId="4" fillId="0" borderId="2" xfId="0" applyNumberFormat="1" applyFont="1" applyBorder="1"/>
    <xf numFmtId="0" fontId="4" fillId="0" borderId="2" xfId="0" applyFont="1" applyBorder="1" applyAlignment="1">
      <alignment vertical="center" wrapText="1"/>
    </xf>
    <xf numFmtId="0" fontId="27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4" fontId="20" fillId="0" borderId="2" xfId="0" applyNumberFormat="1" applyFont="1" applyBorder="1" applyAlignment="1">
      <alignment horizontal="right" vertical="center"/>
    </xf>
    <xf numFmtId="4" fontId="20" fillId="0" borderId="2" xfId="0" applyNumberFormat="1" applyFont="1" applyBorder="1" applyAlignment="1">
      <alignment vertical="center"/>
    </xf>
    <xf numFmtId="164" fontId="14" fillId="0" borderId="2" xfId="2" applyFont="1" applyFill="1" applyBorder="1" applyAlignment="1">
      <alignment vertical="center"/>
    </xf>
    <xf numFmtId="4" fontId="20" fillId="3" borderId="2" xfId="0" applyNumberFormat="1" applyFont="1" applyFill="1" applyBorder="1" applyAlignment="1">
      <alignment horizontal="right" vertical="center"/>
    </xf>
    <xf numFmtId="3" fontId="18" fillId="0" borderId="2" xfId="0" applyNumberFormat="1" applyFont="1" applyBorder="1" applyAlignment="1">
      <alignment vertical="center"/>
    </xf>
    <xf numFmtId="4" fontId="19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2" xfId="0" applyFont="1" applyFill="1" applyBorder="1" applyAlignment="1">
      <alignment vertical="center"/>
    </xf>
    <xf numFmtId="4" fontId="16" fillId="0" borderId="2" xfId="0" applyNumberFormat="1" applyFont="1" applyFill="1" applyBorder="1" applyAlignment="1">
      <alignment horizontal="right" vertical="center"/>
    </xf>
    <xf numFmtId="4" fontId="14" fillId="0" borderId="2" xfId="2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164" fontId="14" fillId="0" borderId="0" xfId="2" applyFont="1" applyFill="1" applyAlignment="1">
      <alignment horizontal="center" vertical="center"/>
    </xf>
    <xf numFmtId="4" fontId="14" fillId="0" borderId="3" xfId="0" applyNumberFormat="1" applyFont="1" applyBorder="1" applyAlignment="1">
      <alignment horizontal="center" vertical="center"/>
    </xf>
    <xf numFmtId="4" fontId="14" fillId="3" borderId="2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164" fontId="14" fillId="0" borderId="2" xfId="2" applyFont="1" applyBorder="1" applyAlignment="1">
      <alignment vertical="center"/>
    </xf>
    <xf numFmtId="4" fontId="25" fillId="0" borderId="2" xfId="0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/>
    </xf>
    <xf numFmtId="3" fontId="20" fillId="0" borderId="2" xfId="0" applyNumberFormat="1" applyFont="1" applyBorder="1" applyAlignment="1">
      <alignment horizontal="center" vertical="center" wrapText="1"/>
    </xf>
    <xf numFmtId="3" fontId="20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3" fontId="20" fillId="3" borderId="2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9" fillId="0" borderId="2" xfId="0" quotePrefix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23" fillId="0" borderId="2" xfId="0" applyFont="1" applyBorder="1"/>
    <xf numFmtId="4" fontId="16" fillId="0" borderId="2" xfId="0" applyNumberFormat="1" applyFont="1" applyBorder="1" applyAlignment="1">
      <alignment horizontal="right" vertical="center"/>
    </xf>
    <xf numFmtId="4" fontId="16" fillId="0" borderId="2" xfId="0" applyNumberFormat="1" applyFont="1" applyBorder="1" applyAlignment="1">
      <alignment horizontal="right"/>
    </xf>
    <xf numFmtId="4" fontId="16" fillId="0" borderId="2" xfId="0" applyNumberFormat="1" applyFont="1" applyBorder="1" applyAlignment="1">
      <alignment horizontal="right" vertical="center" wrapText="1"/>
    </xf>
    <xf numFmtId="4" fontId="16" fillId="3" borderId="2" xfId="0" applyNumberFormat="1" applyFont="1" applyFill="1" applyBorder="1" applyAlignment="1">
      <alignment vertical="center"/>
    </xf>
    <xf numFmtId="0" fontId="18" fillId="3" borderId="2" xfId="0" applyFont="1" applyFill="1" applyBorder="1" applyAlignment="1">
      <alignment horizontal="center" vertical="center" wrapText="1"/>
    </xf>
    <xf numFmtId="164" fontId="16" fillId="3" borderId="2" xfId="2" applyFont="1" applyFill="1" applyBorder="1" applyAlignment="1">
      <alignment horizontal="center"/>
    </xf>
    <xf numFmtId="0" fontId="16" fillId="0" borderId="2" xfId="0" quotePrefix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right" vertical="center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/>
    </xf>
    <xf numFmtId="3" fontId="0" fillId="0" borderId="0" xfId="0" applyNumberFormat="1"/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top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top"/>
    </xf>
    <xf numFmtId="0" fontId="14" fillId="0" borderId="2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30" fillId="0" borderId="7" xfId="0" applyFont="1" applyBorder="1" applyAlignment="1">
      <alignment horizontal="center" wrapText="1"/>
    </xf>
    <xf numFmtId="0" fontId="30" fillId="0" borderId="8" xfId="0" applyFont="1" applyBorder="1" applyAlignment="1">
      <alignment horizont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8" xfId="0" applyFont="1" applyBorder="1" applyAlignment="1">
      <alignment horizontal="center"/>
    </xf>
  </cellXfs>
  <cellStyles count="7">
    <cellStyle name="Check Cell" xfId="1" builtinId="23"/>
    <cellStyle name="Comma" xfId="2" builtinId="3"/>
    <cellStyle name="Comma 2" xfId="5"/>
    <cellStyle name="Comma 3" xfId="6"/>
    <cellStyle name="Normal" xfId="0" builtinId="0"/>
    <cellStyle name="Normal 3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topLeftCell="A14" workbookViewId="0">
      <selection activeCell="H19" sqref="H19"/>
    </sheetView>
  </sheetViews>
  <sheetFormatPr defaultRowHeight="15" x14ac:dyDescent="0.25"/>
  <cols>
    <col min="1" max="1" width="70.5703125" customWidth="1"/>
    <col min="2" max="2" width="21.5703125" hidden="1" customWidth="1"/>
    <col min="3" max="3" width="19.5703125" hidden="1" customWidth="1"/>
    <col min="4" max="4" width="8.140625" hidden="1" customWidth="1"/>
    <col min="5" max="5" width="34.140625" customWidth="1"/>
    <col min="6" max="6" width="9.7109375" customWidth="1"/>
    <col min="7" max="7" width="1.42578125" hidden="1" customWidth="1"/>
    <col min="8" max="8" width="28.5703125" customWidth="1"/>
    <col min="9" max="9" width="17.28515625" hidden="1" customWidth="1"/>
    <col min="10" max="10" width="21.140625" hidden="1" customWidth="1"/>
    <col min="11" max="11" width="6.5703125" hidden="1" customWidth="1"/>
    <col min="12" max="12" width="21.28515625" hidden="1" customWidth="1"/>
    <col min="13" max="13" width="7" hidden="1" customWidth="1"/>
    <col min="14" max="14" width="20" hidden="1" customWidth="1"/>
    <col min="15" max="15" width="8.28515625" hidden="1" customWidth="1"/>
    <col min="16" max="16" width="24.5703125" customWidth="1"/>
    <col min="17" max="17" width="12.7109375" customWidth="1"/>
  </cols>
  <sheetData>
    <row r="1" spans="1:25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25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25" s="20" customFormat="1" x14ac:dyDescent="0.25">
      <c r="A3" s="19" t="s">
        <v>158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88"/>
      <c r="M3" s="88"/>
      <c r="N3" s="266"/>
      <c r="O3" s="266"/>
    </row>
    <row r="4" spans="1:25" x14ac:dyDescent="0.25">
      <c r="A4" s="3" t="s">
        <v>120</v>
      </c>
      <c r="B4" s="3"/>
      <c r="C4" s="3" t="s">
        <v>159</v>
      </c>
      <c r="D4" s="3"/>
      <c r="E4" s="18" t="s">
        <v>197</v>
      </c>
      <c r="F4" s="3"/>
      <c r="G4" s="3"/>
      <c r="H4" s="3"/>
      <c r="I4" s="3"/>
      <c r="J4" s="3"/>
      <c r="K4" s="3"/>
      <c r="L4" s="87"/>
      <c r="M4" s="87"/>
      <c r="N4" s="87"/>
      <c r="O4" s="87"/>
    </row>
    <row r="5" spans="1:25" x14ac:dyDescent="0.25">
      <c r="A5" s="3" t="s">
        <v>160</v>
      </c>
      <c r="B5" s="3"/>
      <c r="C5" s="3"/>
      <c r="D5" s="3"/>
      <c r="E5" s="3"/>
      <c r="F5" s="3"/>
      <c r="G5" s="3"/>
      <c r="H5" s="3"/>
      <c r="I5" s="3"/>
      <c r="J5" s="3"/>
      <c r="K5" s="3"/>
      <c r="L5" s="87"/>
      <c r="M5" s="87"/>
      <c r="N5" s="87"/>
      <c r="O5" s="87"/>
    </row>
    <row r="6" spans="1:25" x14ac:dyDescent="0.2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R6" s="5"/>
    </row>
    <row r="7" spans="1:25" x14ac:dyDescent="0.25">
      <c r="A7" s="3" t="s">
        <v>119</v>
      </c>
      <c r="B7" s="3"/>
      <c r="C7" s="3"/>
      <c r="D7" s="3"/>
      <c r="E7" s="3"/>
      <c r="F7" s="3"/>
      <c r="G7" s="3"/>
      <c r="H7" s="3"/>
      <c r="I7" s="3"/>
      <c r="J7" s="87"/>
      <c r="K7" s="87"/>
      <c r="L7" s="87"/>
      <c r="M7" s="87"/>
      <c r="N7" s="87"/>
      <c r="O7" s="87"/>
      <c r="Y7" t="s">
        <v>9</v>
      </c>
    </row>
    <row r="8" spans="1:25" x14ac:dyDescent="0.25">
      <c r="A8" s="89"/>
      <c r="B8" s="89"/>
      <c r="C8" s="89"/>
      <c r="D8" s="89"/>
      <c r="E8" s="89"/>
      <c r="F8" s="89"/>
      <c r="G8" s="89"/>
      <c r="H8" s="89"/>
      <c r="I8" s="89"/>
      <c r="J8" s="87"/>
      <c r="K8" s="87"/>
      <c r="L8" s="87"/>
      <c r="M8" s="87"/>
      <c r="N8" s="87"/>
      <c r="O8" s="87"/>
    </row>
    <row r="9" spans="1:25" ht="21" customHeight="1" thickBot="1" x14ac:dyDescent="0.3">
      <c r="A9" s="90"/>
      <c r="B9" s="267" t="s">
        <v>161</v>
      </c>
      <c r="C9" s="268"/>
      <c r="D9" s="90"/>
      <c r="E9" s="267" t="s">
        <v>165</v>
      </c>
      <c r="F9" s="269"/>
      <c r="G9" s="269"/>
      <c r="H9" s="268"/>
      <c r="I9" s="90"/>
      <c r="J9" s="90"/>
      <c r="K9" s="90"/>
      <c r="L9" s="90"/>
      <c r="P9" s="270" t="s">
        <v>137</v>
      </c>
    </row>
    <row r="10" spans="1:25" s="3" customFormat="1" ht="27.75" customHeight="1" thickTop="1" x14ac:dyDescent="0.25">
      <c r="A10" s="28"/>
      <c r="B10" s="145" t="s">
        <v>116</v>
      </c>
      <c r="C10" s="191" t="s">
        <v>117</v>
      </c>
      <c r="D10" s="142"/>
      <c r="E10" s="29" t="s">
        <v>162</v>
      </c>
      <c r="F10" s="160"/>
      <c r="G10" s="23"/>
      <c r="H10" s="215" t="s">
        <v>163</v>
      </c>
      <c r="I10" s="25"/>
      <c r="J10" s="24">
        <v>2019</v>
      </c>
      <c r="K10" s="25"/>
      <c r="L10" s="24">
        <v>2020</v>
      </c>
      <c r="M10" s="25"/>
      <c r="P10" s="271"/>
    </row>
    <row r="11" spans="1:25" ht="24.75" customHeight="1" thickBot="1" x14ac:dyDescent="0.3">
      <c r="A11" s="92"/>
      <c r="B11" s="93" t="s">
        <v>8</v>
      </c>
      <c r="C11" s="93" t="s">
        <v>8</v>
      </c>
      <c r="D11" s="92"/>
      <c r="E11" s="93" t="s">
        <v>8</v>
      </c>
      <c r="F11" s="161"/>
      <c r="G11" s="23"/>
      <c r="H11" s="94" t="s">
        <v>8</v>
      </c>
      <c r="I11" s="96"/>
      <c r="J11" s="93" t="s">
        <v>8</v>
      </c>
      <c r="K11" s="96"/>
      <c r="L11" s="93" t="s">
        <v>8</v>
      </c>
      <c r="M11" s="96"/>
      <c r="P11" s="272"/>
      <c r="R11" s="5"/>
    </row>
    <row r="12" spans="1:25" ht="25.5" customHeight="1" thickTop="1" thickBot="1" x14ac:dyDescent="0.3">
      <c r="A12" s="4" t="s">
        <v>42</v>
      </c>
      <c r="B12" s="162">
        <v>10000</v>
      </c>
      <c r="C12" s="163" t="s">
        <v>104</v>
      </c>
      <c r="D12" s="164"/>
      <c r="E12" s="165">
        <v>5000000</v>
      </c>
      <c r="F12" s="164"/>
      <c r="G12" s="164"/>
      <c r="H12" s="166" t="s">
        <v>104</v>
      </c>
      <c r="I12" s="97"/>
      <c r="J12" s="97"/>
      <c r="K12" s="90"/>
      <c r="L12" s="7"/>
      <c r="M12" s="90"/>
      <c r="P12" s="37" t="s">
        <v>138</v>
      </c>
    </row>
    <row r="13" spans="1:25" ht="9" hidden="1" customHeight="1" thickBot="1" x14ac:dyDescent="0.3">
      <c r="A13" s="91"/>
      <c r="B13" s="162">
        <v>10000</v>
      </c>
      <c r="C13" s="167"/>
      <c r="D13" s="168"/>
      <c r="E13" s="168"/>
      <c r="F13" s="168"/>
      <c r="G13" s="168"/>
      <c r="H13" s="169"/>
      <c r="I13" s="98"/>
      <c r="J13" s="98"/>
      <c r="K13" s="98"/>
      <c r="L13" s="98"/>
      <c r="M13" s="100"/>
      <c r="P13" s="37"/>
    </row>
    <row r="14" spans="1:25" ht="24" customHeight="1" thickTop="1" thickBot="1" x14ac:dyDescent="0.3">
      <c r="A14" s="4"/>
      <c r="B14" s="162"/>
      <c r="C14" s="170"/>
      <c r="D14" s="170"/>
      <c r="E14" s="171"/>
      <c r="F14" s="172"/>
      <c r="G14" s="173">
        <f t="shared" ref="G14" si="0">E14/2</f>
        <v>0</v>
      </c>
      <c r="H14" s="174"/>
      <c r="I14" s="9"/>
      <c r="J14" s="8">
        <v>455975021.85000002</v>
      </c>
      <c r="K14" s="10"/>
      <c r="L14" s="8">
        <v>455975021.85000002</v>
      </c>
      <c r="M14" s="90"/>
      <c r="P14" s="37"/>
    </row>
    <row r="15" spans="1:25" ht="15.75" hidden="1" thickBot="1" x14ac:dyDescent="0.3">
      <c r="A15" s="101"/>
      <c r="B15" s="146">
        <v>10000</v>
      </c>
      <c r="C15" s="148"/>
      <c r="D15" s="102"/>
      <c r="E15" s="102"/>
      <c r="F15" s="98"/>
      <c r="G15" s="98"/>
      <c r="H15" s="99"/>
      <c r="I15" s="98"/>
      <c r="J15" s="98"/>
      <c r="K15" s="98"/>
      <c r="L15" s="98"/>
      <c r="M15" s="100"/>
      <c r="P15" s="37"/>
    </row>
    <row r="16" spans="1:25" ht="3.75" hidden="1" customHeight="1" x14ac:dyDescent="0.25">
      <c r="A16" s="91"/>
      <c r="B16" s="146"/>
      <c r="C16" s="149"/>
      <c r="D16" s="91"/>
      <c r="E16" s="8"/>
      <c r="F16" s="98"/>
      <c r="G16" s="98"/>
      <c r="H16" s="103"/>
      <c r="I16" s="90"/>
      <c r="J16" s="8">
        <v>600000</v>
      </c>
      <c r="K16" s="90"/>
      <c r="L16" s="8">
        <v>700000</v>
      </c>
      <c r="M16" s="90"/>
      <c r="P16" s="37"/>
    </row>
    <row r="17" spans="1:16" ht="21.75" hidden="1" customHeight="1" thickBot="1" x14ac:dyDescent="0.3">
      <c r="A17" s="4"/>
      <c r="B17" s="146"/>
      <c r="C17" s="143"/>
      <c r="D17" s="143"/>
      <c r="E17" s="41"/>
      <c r="F17" s="90"/>
      <c r="G17" s="90"/>
      <c r="H17" s="139"/>
      <c r="I17" s="90"/>
      <c r="J17" s="8">
        <f>SUM(J14:J16)</f>
        <v>456575021.85000002</v>
      </c>
      <c r="K17" s="90"/>
      <c r="L17" s="8">
        <f>SUM(L14:L16)</f>
        <v>456675021.85000002</v>
      </c>
      <c r="M17" s="90"/>
      <c r="O17" s="6"/>
      <c r="P17" s="37"/>
    </row>
    <row r="18" spans="1:16" s="3" customFormat="1" ht="27" customHeight="1" thickTop="1" x14ac:dyDescent="0.25">
      <c r="A18" s="4"/>
      <c r="B18" s="4"/>
      <c r="C18" s="4"/>
      <c r="D18" s="4"/>
      <c r="E18" s="35" t="s">
        <v>162</v>
      </c>
      <c r="F18" s="37"/>
      <c r="G18" s="38"/>
      <c r="H18" s="144" t="s">
        <v>164</v>
      </c>
      <c r="I18" s="40"/>
      <c r="J18" s="39">
        <v>2019</v>
      </c>
      <c r="K18" s="40"/>
      <c r="L18" s="39">
        <v>2020</v>
      </c>
      <c r="M18" s="25"/>
      <c r="O18" s="26"/>
      <c r="P18" s="37"/>
    </row>
    <row r="19" spans="1:16" ht="29.25" customHeight="1" x14ac:dyDescent="0.25">
      <c r="A19" s="90"/>
      <c r="B19" s="4"/>
      <c r="C19" s="4"/>
      <c r="D19" s="191" t="s">
        <v>11</v>
      </c>
      <c r="E19" s="147" t="s">
        <v>10</v>
      </c>
      <c r="F19" s="192" t="s">
        <v>11</v>
      </c>
      <c r="G19" s="192"/>
      <c r="H19" s="150" t="s">
        <v>8</v>
      </c>
      <c r="I19" s="94" t="s">
        <v>8</v>
      </c>
      <c r="J19" s="104" t="s">
        <v>12</v>
      </c>
      <c r="K19" s="94" t="s">
        <v>8</v>
      </c>
      <c r="L19" s="104" t="s">
        <v>12</v>
      </c>
      <c r="N19" s="6"/>
      <c r="P19" s="37"/>
    </row>
    <row r="20" spans="1:16" ht="19.5" customHeight="1" x14ac:dyDescent="0.25">
      <c r="A20" s="4" t="s">
        <v>43</v>
      </c>
      <c r="B20" s="205">
        <v>1268641510</v>
      </c>
      <c r="C20" s="176">
        <v>702880867.30999994</v>
      </c>
      <c r="D20" s="163">
        <v>724</v>
      </c>
      <c r="E20" s="162">
        <v>736225502</v>
      </c>
      <c r="F20" s="175">
        <v>519</v>
      </c>
      <c r="G20" s="173">
        <f>E20/2</f>
        <v>368112751</v>
      </c>
      <c r="H20" s="177">
        <v>915237489.49000001</v>
      </c>
      <c r="I20" s="7">
        <v>517</v>
      </c>
      <c r="J20" s="8">
        <v>795218227.10000002</v>
      </c>
      <c r="K20" s="7">
        <v>560</v>
      </c>
      <c r="L20" s="8">
        <v>805346879</v>
      </c>
      <c r="M20" s="7">
        <v>610</v>
      </c>
      <c r="P20" s="37" t="s">
        <v>138</v>
      </c>
    </row>
    <row r="21" spans="1:16" ht="21.75" customHeight="1" x14ac:dyDescent="0.25">
      <c r="A21" s="95" t="s">
        <v>44</v>
      </c>
      <c r="B21" s="193">
        <v>155001758</v>
      </c>
      <c r="C21" s="194">
        <v>41261143.009999998</v>
      </c>
      <c r="D21" s="179"/>
      <c r="E21" s="193"/>
      <c r="F21" s="180"/>
      <c r="G21" s="179"/>
      <c r="H21" s="181"/>
      <c r="I21" s="104"/>
      <c r="J21" s="94"/>
      <c r="K21" s="104"/>
      <c r="L21" s="94"/>
      <c r="M21" s="104"/>
      <c r="O21" s="6"/>
      <c r="P21" s="37"/>
    </row>
    <row r="22" spans="1:16" ht="20.25" customHeight="1" x14ac:dyDescent="0.25">
      <c r="A22" s="95" t="s">
        <v>45</v>
      </c>
      <c r="B22" s="181">
        <v>123360000</v>
      </c>
      <c r="C22" s="195">
        <v>123360000</v>
      </c>
      <c r="D22" s="179"/>
      <c r="E22" s="193"/>
      <c r="F22" s="180"/>
      <c r="G22" s="179"/>
      <c r="H22" s="181"/>
      <c r="I22" s="104"/>
      <c r="J22" s="94"/>
      <c r="K22" s="104"/>
      <c r="L22" s="94"/>
      <c r="M22" s="104"/>
      <c r="O22" s="6"/>
      <c r="P22" s="37"/>
    </row>
    <row r="23" spans="1:16" ht="21" hidden="1" customHeight="1" thickBot="1" x14ac:dyDescent="0.3">
      <c r="A23" s="95"/>
      <c r="B23" s="182"/>
      <c r="C23" s="182"/>
      <c r="D23" s="179"/>
      <c r="E23" s="178"/>
      <c r="F23" s="180"/>
      <c r="G23" s="179"/>
      <c r="H23" s="181"/>
      <c r="I23" s="104"/>
      <c r="J23" s="94"/>
      <c r="K23" s="104"/>
      <c r="L23" s="94"/>
      <c r="M23" s="104"/>
      <c r="O23" s="6"/>
      <c r="P23" s="37"/>
    </row>
    <row r="24" spans="1:16" ht="18.75" customHeight="1" thickBot="1" x14ac:dyDescent="0.3">
      <c r="A24" s="90" t="s">
        <v>113</v>
      </c>
      <c r="B24" s="182">
        <v>0</v>
      </c>
      <c r="C24" s="190" t="s">
        <v>135</v>
      </c>
      <c r="D24" s="164"/>
      <c r="E24" s="162"/>
      <c r="F24" s="183"/>
      <c r="G24" s="173">
        <f t="shared" ref="G24" si="1">E24/2</f>
        <v>0</v>
      </c>
      <c r="H24" s="184"/>
      <c r="I24" s="8"/>
      <c r="J24" s="8"/>
      <c r="K24" s="8"/>
      <c r="L24" s="8"/>
      <c r="M24" s="90"/>
      <c r="P24" s="37"/>
    </row>
    <row r="25" spans="1:16" ht="16.5" thickTop="1" x14ac:dyDescent="0.25">
      <c r="A25" s="4"/>
      <c r="B25" s="182"/>
      <c r="C25" s="182"/>
      <c r="D25" s="170"/>
      <c r="E25" s="185"/>
      <c r="F25" s="186"/>
      <c r="G25" s="187">
        <f>E25/2</f>
        <v>0</v>
      </c>
      <c r="H25" s="184"/>
      <c r="I25" s="9"/>
      <c r="J25" s="8"/>
      <c r="K25" s="10"/>
      <c r="L25" s="8"/>
      <c r="M25" s="105"/>
      <c r="P25" s="37"/>
    </row>
    <row r="26" spans="1:16" ht="30.75" customHeight="1" x14ac:dyDescent="0.25">
      <c r="A26" s="192" t="s">
        <v>105</v>
      </c>
      <c r="B26" s="196"/>
      <c r="C26" s="197"/>
      <c r="D26" s="198"/>
      <c r="E26" s="199">
        <v>300000000</v>
      </c>
      <c r="F26" s="200"/>
      <c r="G26" s="201"/>
      <c r="H26" s="184">
        <v>84309431</v>
      </c>
      <c r="I26" s="11"/>
      <c r="J26" s="8">
        <v>345000000</v>
      </c>
      <c r="K26" s="12"/>
      <c r="L26" s="8">
        <v>396750000</v>
      </c>
      <c r="M26" s="106"/>
      <c r="P26" s="37" t="s">
        <v>138</v>
      </c>
    </row>
    <row r="27" spans="1:16" ht="20.45" customHeight="1" x14ac:dyDescent="0.25">
      <c r="A27" s="4" t="s">
        <v>136</v>
      </c>
      <c r="B27" s="196">
        <v>300000000</v>
      </c>
      <c r="C27" s="196">
        <v>64731153</v>
      </c>
      <c r="D27" s="202"/>
      <c r="E27" s="199">
        <v>400000000</v>
      </c>
      <c r="F27" s="200"/>
      <c r="G27" s="201">
        <f>E27/2</f>
        <v>200000000</v>
      </c>
      <c r="H27" s="184">
        <v>204243220.16</v>
      </c>
      <c r="I27" s="11"/>
      <c r="J27" s="8">
        <v>455975021.85000002</v>
      </c>
      <c r="K27" s="12"/>
      <c r="L27" s="8">
        <v>455975021.85000002</v>
      </c>
      <c r="M27" s="106"/>
      <c r="P27" s="37" t="s">
        <v>138</v>
      </c>
    </row>
    <row r="28" spans="1:16" ht="24.75" customHeight="1" x14ac:dyDescent="0.25">
      <c r="A28" s="4" t="s">
        <v>13</v>
      </c>
      <c r="B28" s="196">
        <f>SUM(B20:B27)</f>
        <v>1847003268</v>
      </c>
      <c r="C28" s="196">
        <f>SUM(C20:C27)</f>
        <v>932233163.31999993</v>
      </c>
      <c r="D28" s="203"/>
      <c r="E28" s="199">
        <f>SUM(E20:E27)</f>
        <v>1436225502</v>
      </c>
      <c r="F28" s="200"/>
      <c r="G28" s="204">
        <f>SUM(G24:G27)</f>
        <v>200000000</v>
      </c>
      <c r="H28" s="184">
        <f>SUM(H20:H27)</f>
        <v>1203790140.6500001</v>
      </c>
      <c r="I28" s="11"/>
      <c r="J28" s="8">
        <f>J20+J25+J26</f>
        <v>1140218227.0999999</v>
      </c>
      <c r="K28" s="12"/>
      <c r="L28" s="8">
        <f>L20+L25+L26</f>
        <v>1202096879</v>
      </c>
      <c r="M28" s="106"/>
      <c r="P28" s="37"/>
    </row>
    <row r="29" spans="1:16" ht="21.75" customHeight="1" x14ac:dyDescent="0.25">
      <c r="A29" s="90"/>
      <c r="B29" s="188"/>
      <c r="C29" s="170"/>
      <c r="D29" s="164"/>
      <c r="E29" s="185"/>
      <c r="F29" s="186"/>
      <c r="G29" s="187">
        <f>E29/2</f>
        <v>0</v>
      </c>
      <c r="H29" s="184"/>
      <c r="I29" s="11"/>
      <c r="J29" s="8"/>
      <c r="K29" s="12"/>
      <c r="L29" s="8"/>
      <c r="M29" s="106"/>
      <c r="P29" s="37"/>
    </row>
    <row r="30" spans="1:16" ht="22.5" customHeight="1" thickBot="1" x14ac:dyDescent="0.3">
      <c r="A30" s="4" t="s">
        <v>14</v>
      </c>
      <c r="B30" s="189">
        <v>1500000000</v>
      </c>
      <c r="C30" s="162">
        <v>1116709760</v>
      </c>
      <c r="D30" s="170"/>
      <c r="E30" s="185">
        <v>1600000000</v>
      </c>
      <c r="F30" s="186"/>
      <c r="G30" s="187">
        <f>E30/2</f>
        <v>800000000</v>
      </c>
      <c r="H30" s="184">
        <v>368118726.80000001</v>
      </c>
      <c r="I30" s="13"/>
      <c r="J30" s="8">
        <v>1840000000</v>
      </c>
      <c r="K30" s="14"/>
      <c r="L30" s="8">
        <v>2116000000</v>
      </c>
      <c r="M30" s="107"/>
      <c r="P30" s="37" t="s">
        <v>138</v>
      </c>
    </row>
    <row r="31" spans="1:16" ht="20.25" hidden="1" customHeight="1" thickTop="1" thickBot="1" x14ac:dyDescent="0.3">
      <c r="A31" s="108"/>
      <c r="B31" s="108"/>
      <c r="C31" s="108"/>
      <c r="D31" s="108"/>
      <c r="E31" s="109"/>
      <c r="F31" s="36"/>
      <c r="G31" s="108"/>
      <c r="H31" s="108"/>
      <c r="I31" s="110"/>
      <c r="J31" s="108"/>
      <c r="K31" s="13"/>
      <c r="L31" s="108"/>
      <c r="M31" s="14"/>
      <c r="N31" s="108"/>
      <c r="O31" s="107"/>
    </row>
    <row r="32" spans="1:16" ht="5.25" hidden="1" customHeight="1" thickTop="1" thickBot="1" x14ac:dyDescent="0.35">
      <c r="A32" s="111"/>
      <c r="B32" s="111"/>
      <c r="C32" s="111"/>
      <c r="D32" s="111"/>
      <c r="E32" s="8"/>
      <c r="F32" s="36"/>
      <c r="G32" s="1"/>
      <c r="H32" s="8"/>
      <c r="I32" s="45"/>
      <c r="J32" s="8"/>
      <c r="K32" s="13"/>
      <c r="L32" s="8"/>
      <c r="M32" s="14"/>
      <c r="N32" s="8"/>
      <c r="O32" s="86"/>
    </row>
    <row r="33" spans="9:9" ht="15.75" thickTop="1" x14ac:dyDescent="0.25">
      <c r="I33" s="30"/>
    </row>
  </sheetData>
  <mergeCells count="4">
    <mergeCell ref="N3:O3"/>
    <mergeCell ref="B9:C9"/>
    <mergeCell ref="E9:H9"/>
    <mergeCell ref="P9:P11"/>
  </mergeCells>
  <pageMargins left="0.16" right="0.16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opLeftCell="A4" zoomScaleNormal="100" workbookViewId="0">
      <selection activeCell="H2" sqref="H2"/>
    </sheetView>
  </sheetViews>
  <sheetFormatPr defaultRowHeight="15" x14ac:dyDescent="0.25"/>
  <cols>
    <col min="1" max="1" width="7" customWidth="1"/>
    <col min="2" max="2" width="8.140625" customWidth="1"/>
    <col min="3" max="3" width="10.42578125" customWidth="1"/>
    <col min="4" max="4" width="6.5703125" customWidth="1"/>
    <col min="5" max="5" width="10.5703125" customWidth="1"/>
    <col min="6" max="6" width="8.140625" customWidth="1"/>
    <col min="7" max="7" width="11" customWidth="1"/>
    <col min="8" max="8" width="60.7109375" customWidth="1"/>
    <col min="9" max="9" width="18.7109375" hidden="1" customWidth="1"/>
    <col min="10" max="10" width="6.28515625" hidden="1" customWidth="1"/>
    <col min="11" max="11" width="24.28515625" customWidth="1"/>
    <col min="12" max="12" width="20.140625" customWidth="1"/>
    <col min="13" max="13" width="16.7109375" hidden="1" customWidth="1"/>
    <col min="14" max="14" width="16.85546875" hidden="1" customWidth="1"/>
    <col min="15" max="15" width="17.28515625" hidden="1" customWidth="1"/>
    <col min="16" max="16" width="14.85546875" customWidth="1"/>
  </cols>
  <sheetData>
    <row r="1" spans="1:16" ht="18.75" x14ac:dyDescent="0.3">
      <c r="A1" s="2" t="s">
        <v>35</v>
      </c>
    </row>
    <row r="2" spans="1:16" ht="18.75" x14ac:dyDescent="0.3">
      <c r="A2" s="2" t="s">
        <v>115</v>
      </c>
      <c r="H2" s="2" t="s">
        <v>196</v>
      </c>
      <c r="I2" s="2"/>
    </row>
    <row r="3" spans="1:16" ht="18.75" x14ac:dyDescent="0.3">
      <c r="A3" s="273" t="s">
        <v>121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15"/>
      <c r="M3" s="15"/>
      <c r="N3" s="15"/>
      <c r="O3" s="15"/>
    </row>
    <row r="4" spans="1:16" ht="18.75" x14ac:dyDescent="0.3">
      <c r="A4" s="274" t="s">
        <v>109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</row>
    <row r="5" spans="1:16" x14ac:dyDescent="0.25">
      <c r="N5" s="3"/>
    </row>
    <row r="6" spans="1:16" ht="21" x14ac:dyDescent="0.3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6" ht="21" x14ac:dyDescent="0.35">
      <c r="A7" s="123" t="s">
        <v>23</v>
      </c>
      <c r="B7" s="123"/>
      <c r="C7" s="123"/>
      <c r="D7" s="123"/>
      <c r="E7" s="123"/>
      <c r="F7" s="123"/>
      <c r="G7" s="123" t="s">
        <v>40</v>
      </c>
      <c r="H7" s="123"/>
      <c r="I7" s="123"/>
      <c r="J7" s="34"/>
      <c r="K7" s="34"/>
      <c r="L7" s="34"/>
      <c r="M7" s="34"/>
      <c r="N7" s="34"/>
      <c r="O7" s="34"/>
    </row>
    <row r="8" spans="1:16" ht="12.75" customHeight="1" x14ac:dyDescent="0.35">
      <c r="A8" s="123"/>
      <c r="B8" s="123"/>
      <c r="C8" s="123"/>
      <c r="D8" s="123"/>
      <c r="E8" s="123"/>
      <c r="F8" s="123"/>
      <c r="G8" s="34"/>
      <c r="H8" s="34"/>
      <c r="I8" s="34"/>
      <c r="J8" s="34"/>
      <c r="K8" s="34"/>
      <c r="L8" s="34"/>
      <c r="M8" s="34"/>
      <c r="N8" s="34"/>
      <c r="O8" s="34"/>
    </row>
    <row r="9" spans="1:16" ht="37.5" customHeight="1" x14ac:dyDescent="0.35">
      <c r="A9" s="275" t="s">
        <v>125</v>
      </c>
      <c r="B9" s="276"/>
      <c r="C9" s="276"/>
      <c r="D9" s="276"/>
      <c r="E9" s="276"/>
      <c r="F9" s="276"/>
      <c r="G9" s="277"/>
      <c r="H9" s="283" t="s">
        <v>34</v>
      </c>
      <c r="I9" s="281" t="s">
        <v>118</v>
      </c>
      <c r="J9" s="282"/>
      <c r="K9" s="281" t="s">
        <v>165</v>
      </c>
      <c r="L9" s="282"/>
      <c r="M9" s="278" t="s">
        <v>68</v>
      </c>
      <c r="N9" s="279"/>
      <c r="O9" s="280"/>
      <c r="P9" s="1"/>
    </row>
    <row r="10" spans="1:16" ht="39.75" customHeight="1" x14ac:dyDescent="0.25">
      <c r="A10" s="125" t="s">
        <v>25</v>
      </c>
      <c r="B10" s="125" t="s">
        <v>26</v>
      </c>
      <c r="C10" s="125" t="s">
        <v>27</v>
      </c>
      <c r="D10" s="125" t="s">
        <v>28</v>
      </c>
      <c r="E10" s="125" t="s">
        <v>29</v>
      </c>
      <c r="F10" s="125" t="s">
        <v>30</v>
      </c>
      <c r="G10" s="125" t="s">
        <v>31</v>
      </c>
      <c r="H10" s="284"/>
      <c r="I10" s="127" t="s">
        <v>123</v>
      </c>
      <c r="J10" s="127" t="s">
        <v>124</v>
      </c>
      <c r="K10" s="127" t="s">
        <v>166</v>
      </c>
      <c r="L10" s="126" t="s">
        <v>167</v>
      </c>
      <c r="M10" s="126">
        <v>2018</v>
      </c>
      <c r="N10" s="126">
        <v>2019</v>
      </c>
      <c r="O10" s="126">
        <v>2020</v>
      </c>
      <c r="P10" s="1"/>
    </row>
    <row r="11" spans="1:16" ht="21" x14ac:dyDescent="0.35">
      <c r="A11" s="128"/>
      <c r="B11" s="128"/>
      <c r="C11" s="124"/>
      <c r="D11" s="128"/>
      <c r="E11" s="124"/>
      <c r="F11" s="124"/>
      <c r="G11" s="124"/>
      <c r="H11" s="129"/>
      <c r="I11" s="129"/>
      <c r="J11" s="129" t="s">
        <v>8</v>
      </c>
      <c r="K11" s="129" t="s">
        <v>8</v>
      </c>
      <c r="L11" s="129"/>
      <c r="M11" s="129" t="s">
        <v>8</v>
      </c>
      <c r="N11" s="129" t="s">
        <v>8</v>
      </c>
      <c r="O11" s="129" t="s">
        <v>8</v>
      </c>
      <c r="P11" s="1"/>
    </row>
    <row r="12" spans="1:16" ht="97.9" customHeight="1" x14ac:dyDescent="0.25">
      <c r="A12" s="130" t="s">
        <v>15</v>
      </c>
      <c r="B12" s="130" t="s">
        <v>33</v>
      </c>
      <c r="C12" s="131">
        <v>77119</v>
      </c>
      <c r="D12" s="130" t="s">
        <v>16</v>
      </c>
      <c r="E12" s="131">
        <v>11009</v>
      </c>
      <c r="F12" s="130" t="s">
        <v>17</v>
      </c>
      <c r="G12" s="130">
        <v>33101</v>
      </c>
      <c r="H12" s="126" t="s">
        <v>122</v>
      </c>
      <c r="I12" s="151">
        <v>10000</v>
      </c>
      <c r="J12" s="152" t="s">
        <v>106</v>
      </c>
      <c r="K12" s="159">
        <v>5000000</v>
      </c>
      <c r="L12" s="132" t="s">
        <v>106</v>
      </c>
      <c r="M12" s="133">
        <v>500000</v>
      </c>
      <c r="N12" s="133">
        <v>600000</v>
      </c>
      <c r="O12" s="133">
        <v>700000</v>
      </c>
      <c r="P12" s="1"/>
    </row>
    <row r="13" spans="1:16" ht="28.15" customHeight="1" x14ac:dyDescent="0.35">
      <c r="A13" s="134"/>
      <c r="B13" s="134"/>
      <c r="C13" s="135"/>
      <c r="D13" s="134"/>
      <c r="E13" s="135"/>
      <c r="F13" s="135"/>
      <c r="G13" s="135"/>
      <c r="H13" s="129" t="s">
        <v>22</v>
      </c>
      <c r="I13" s="151">
        <v>10000</v>
      </c>
      <c r="J13" s="136"/>
      <c r="K13" s="159">
        <v>5000000</v>
      </c>
      <c r="L13" s="137"/>
      <c r="M13" s="138">
        <v>500000</v>
      </c>
      <c r="N13" s="138">
        <v>600000</v>
      </c>
      <c r="O13" s="138">
        <v>700000</v>
      </c>
      <c r="P13" s="1"/>
    </row>
    <row r="16" spans="1:16" x14ac:dyDescent="0.25">
      <c r="H16" s="30"/>
      <c r="I16" s="30"/>
    </row>
  </sheetData>
  <mergeCells count="7">
    <mergeCell ref="A3:K3"/>
    <mergeCell ref="A4:O4"/>
    <mergeCell ref="A9:G9"/>
    <mergeCell ref="M9:O9"/>
    <mergeCell ref="K9:L9"/>
    <mergeCell ref="I9:J9"/>
    <mergeCell ref="H9:H10"/>
  </mergeCells>
  <pageMargins left="0.96" right="0.2" top="0.5" bottom="0.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view="pageBreakPreview" topLeftCell="A16" zoomScale="60" zoomScaleNormal="71" zoomScalePageLayoutView="72" workbookViewId="0">
      <selection activeCell="A2" sqref="A2:P2"/>
    </sheetView>
  </sheetViews>
  <sheetFormatPr defaultColWidth="9.140625" defaultRowHeight="14.25" x14ac:dyDescent="0.25"/>
  <cols>
    <col min="1" max="1" width="13.28515625" style="16" customWidth="1"/>
    <col min="2" max="3" width="14.85546875" style="16" customWidth="1"/>
    <col min="4" max="4" width="12.28515625" style="16" customWidth="1"/>
    <col min="5" max="5" width="14.85546875" style="16" customWidth="1"/>
    <col min="6" max="6" width="16.42578125" style="16" customWidth="1"/>
    <col min="7" max="7" width="18.85546875" style="16" customWidth="1"/>
    <col min="8" max="8" width="82" style="16" customWidth="1"/>
    <col min="9" max="9" width="35.42578125" style="16" hidden="1" customWidth="1"/>
    <col min="10" max="10" width="34.85546875" style="16" hidden="1" customWidth="1"/>
    <col min="11" max="11" width="48.28515625" style="16" customWidth="1"/>
    <col min="12" max="12" width="46.140625" style="16" customWidth="1"/>
    <col min="13" max="13" width="25.28515625" style="16" hidden="1" customWidth="1"/>
    <col min="14" max="14" width="25" style="16" hidden="1" customWidth="1"/>
    <col min="15" max="15" width="8.28515625" style="16" hidden="1" customWidth="1"/>
    <col min="16" max="16" width="22.5703125" style="16" customWidth="1"/>
    <col min="17" max="17" width="19.42578125" style="16" customWidth="1"/>
    <col min="18" max="16384" width="9.140625" style="16"/>
  </cols>
  <sheetData>
    <row r="1" spans="1:16" s="32" customFormat="1" ht="22.5" customHeight="1" x14ac:dyDescent="0.25">
      <c r="A1" s="296" t="s">
        <v>107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</row>
    <row r="2" spans="1:16" s="32" customFormat="1" ht="24.75" customHeight="1" x14ac:dyDescent="0.25">
      <c r="A2" s="296" t="s">
        <v>195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</row>
    <row r="3" spans="1:16" s="32" customFormat="1" ht="26.25" x14ac:dyDescent="0.25">
      <c r="A3" s="296" t="s">
        <v>114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</row>
    <row r="4" spans="1:16" s="32" customFormat="1" ht="26.25" customHeight="1" x14ac:dyDescent="0.25">
      <c r="A4" s="46" t="s">
        <v>103</v>
      </c>
      <c r="B4" s="46"/>
      <c r="C4" s="46"/>
      <c r="D4" s="46"/>
      <c r="E4" s="47"/>
      <c r="F4" s="47"/>
      <c r="G4" s="47"/>
      <c r="H4" s="47"/>
      <c r="I4" s="47"/>
      <c r="J4" s="47"/>
      <c r="K4" s="47"/>
      <c r="L4" s="47"/>
      <c r="M4" s="48"/>
      <c r="N4" s="288"/>
      <c r="O4" s="288"/>
      <c r="P4" s="47"/>
    </row>
    <row r="5" spans="1:16" s="32" customFormat="1" ht="32.25" customHeight="1" x14ac:dyDescent="0.25">
      <c r="A5" s="46" t="s">
        <v>0</v>
      </c>
      <c r="B5" s="46"/>
      <c r="C5" s="46"/>
      <c r="D5" s="46"/>
      <c r="E5" s="47"/>
      <c r="F5" s="47"/>
      <c r="G5" s="47"/>
      <c r="H5" s="47"/>
      <c r="I5" s="47"/>
      <c r="J5" s="47"/>
      <c r="K5" s="47"/>
      <c r="L5" s="49"/>
      <c r="M5" s="47"/>
      <c r="N5" s="47"/>
      <c r="O5" s="47"/>
      <c r="P5" s="47"/>
    </row>
    <row r="6" spans="1:16" ht="43.5" customHeight="1" x14ac:dyDescent="0.25">
      <c r="A6" s="298" t="s">
        <v>1</v>
      </c>
      <c r="B6" s="298" t="s">
        <v>2</v>
      </c>
      <c r="C6" s="298" t="s">
        <v>3</v>
      </c>
      <c r="D6" s="298" t="s">
        <v>4</v>
      </c>
      <c r="E6" s="298" t="s">
        <v>5</v>
      </c>
      <c r="F6" s="298" t="s">
        <v>6</v>
      </c>
      <c r="G6" s="298" t="s">
        <v>63</v>
      </c>
      <c r="H6" s="298" t="s">
        <v>7</v>
      </c>
      <c r="I6" s="289" t="s">
        <v>118</v>
      </c>
      <c r="J6" s="290"/>
      <c r="K6" s="289" t="s">
        <v>165</v>
      </c>
      <c r="L6" s="290"/>
      <c r="M6" s="297" t="s">
        <v>76</v>
      </c>
      <c r="N6" s="297"/>
      <c r="O6" s="297"/>
      <c r="P6" s="47"/>
    </row>
    <row r="7" spans="1:16" ht="59.25" customHeight="1" x14ac:dyDescent="0.25">
      <c r="A7" s="299"/>
      <c r="B7" s="299"/>
      <c r="C7" s="299"/>
      <c r="D7" s="299"/>
      <c r="E7" s="299"/>
      <c r="F7" s="299"/>
      <c r="G7" s="299"/>
      <c r="H7" s="299"/>
      <c r="I7" s="242" t="s">
        <v>126</v>
      </c>
      <c r="J7" s="242" t="s">
        <v>127</v>
      </c>
      <c r="K7" s="243" t="s">
        <v>168</v>
      </c>
      <c r="L7" s="243" t="s">
        <v>169</v>
      </c>
      <c r="M7" s="50" t="s">
        <v>69</v>
      </c>
      <c r="N7" s="50" t="s">
        <v>73</v>
      </c>
      <c r="O7" s="50" t="s">
        <v>75</v>
      </c>
      <c r="P7" s="47"/>
    </row>
    <row r="8" spans="1:16" ht="30.6" customHeight="1" x14ac:dyDescent="0.3">
      <c r="A8" s="51" t="s">
        <v>15</v>
      </c>
      <c r="B8" s="51" t="s">
        <v>33</v>
      </c>
      <c r="C8" s="51" t="s">
        <v>36</v>
      </c>
      <c r="D8" s="51" t="s">
        <v>16</v>
      </c>
      <c r="E8" s="51" t="s">
        <v>37</v>
      </c>
      <c r="F8" s="51" t="s">
        <v>17</v>
      </c>
      <c r="G8" s="51" t="s">
        <v>38</v>
      </c>
      <c r="H8" s="233" t="s">
        <v>64</v>
      </c>
      <c r="I8" s="153">
        <v>3500000</v>
      </c>
      <c r="J8" s="153">
        <v>1800000</v>
      </c>
      <c r="K8" s="225">
        <v>3500000</v>
      </c>
      <c r="L8" s="225">
        <v>3500000</v>
      </c>
      <c r="M8" s="54">
        <v>3500000</v>
      </c>
      <c r="N8" s="55">
        <f>M8*115%</f>
        <v>4024999.9999999995</v>
      </c>
      <c r="O8" s="56">
        <f>N8*115%</f>
        <v>4628749.9999999991</v>
      </c>
      <c r="P8" s="47"/>
    </row>
    <row r="9" spans="1:16" ht="33" customHeight="1" x14ac:dyDescent="0.3">
      <c r="A9" s="51" t="s">
        <v>15</v>
      </c>
      <c r="B9" s="51" t="s">
        <v>33</v>
      </c>
      <c r="C9" s="51" t="s">
        <v>36</v>
      </c>
      <c r="D9" s="51" t="s">
        <v>16</v>
      </c>
      <c r="E9" s="51" t="s">
        <v>37</v>
      </c>
      <c r="F9" s="51" t="s">
        <v>17</v>
      </c>
      <c r="G9" s="51" t="s">
        <v>38</v>
      </c>
      <c r="H9" s="233" t="s">
        <v>53</v>
      </c>
      <c r="I9" s="153">
        <v>3000000</v>
      </c>
      <c r="J9" s="153">
        <v>1800000</v>
      </c>
      <c r="K9" s="225">
        <v>3000000</v>
      </c>
      <c r="L9" s="225">
        <v>2995760</v>
      </c>
      <c r="M9" s="54">
        <v>3000000</v>
      </c>
      <c r="N9" s="55">
        <f t="shared" ref="N9:O34" si="0">M9*115%</f>
        <v>3449999.9999999995</v>
      </c>
      <c r="O9" s="56">
        <f t="shared" si="0"/>
        <v>3967499.9999999991</v>
      </c>
      <c r="P9" s="47"/>
    </row>
    <row r="10" spans="1:16" ht="33.6" customHeight="1" x14ac:dyDescent="0.3">
      <c r="A10" s="51" t="s">
        <v>15</v>
      </c>
      <c r="B10" s="51" t="s">
        <v>33</v>
      </c>
      <c r="C10" s="51" t="s">
        <v>36</v>
      </c>
      <c r="D10" s="51" t="s">
        <v>16</v>
      </c>
      <c r="E10" s="51" t="s">
        <v>37</v>
      </c>
      <c r="F10" s="51" t="s">
        <v>17</v>
      </c>
      <c r="G10" s="51" t="s">
        <v>38</v>
      </c>
      <c r="H10" s="233" t="s">
        <v>54</v>
      </c>
      <c r="I10" s="153">
        <v>4500096</v>
      </c>
      <c r="J10" s="153">
        <v>3600000</v>
      </c>
      <c r="K10" s="225">
        <v>4500000</v>
      </c>
      <c r="L10" s="225">
        <v>4497400</v>
      </c>
      <c r="M10" s="54">
        <v>4500000</v>
      </c>
      <c r="N10" s="55">
        <f t="shared" si="0"/>
        <v>5175000</v>
      </c>
      <c r="O10" s="56">
        <f t="shared" si="0"/>
        <v>5951250</v>
      </c>
      <c r="P10" s="47"/>
    </row>
    <row r="11" spans="1:16" ht="33.6" customHeight="1" x14ac:dyDescent="0.3">
      <c r="A11" s="51" t="s">
        <v>15</v>
      </c>
      <c r="B11" s="51" t="s">
        <v>33</v>
      </c>
      <c r="C11" s="51" t="s">
        <v>36</v>
      </c>
      <c r="D11" s="51" t="s">
        <v>16</v>
      </c>
      <c r="E11" s="51" t="s">
        <v>37</v>
      </c>
      <c r="F11" s="51" t="s">
        <v>17</v>
      </c>
      <c r="G11" s="51" t="s">
        <v>38</v>
      </c>
      <c r="H11" s="233" t="s">
        <v>55</v>
      </c>
      <c r="I11" s="153">
        <v>5282260.1428571399</v>
      </c>
      <c r="J11" s="153">
        <v>3600000</v>
      </c>
      <c r="K11" s="225">
        <v>5282260</v>
      </c>
      <c r="L11" s="225">
        <v>5280000</v>
      </c>
      <c r="M11" s="54">
        <v>5282260</v>
      </c>
      <c r="N11" s="55">
        <f t="shared" si="0"/>
        <v>6074598.9999999991</v>
      </c>
      <c r="O11" s="56">
        <f t="shared" si="0"/>
        <v>6985788.8499999987</v>
      </c>
      <c r="P11" s="47"/>
    </row>
    <row r="12" spans="1:16" ht="31.9" customHeight="1" x14ac:dyDescent="0.3">
      <c r="A12" s="51" t="s">
        <v>15</v>
      </c>
      <c r="B12" s="51" t="s">
        <v>33</v>
      </c>
      <c r="C12" s="51" t="s">
        <v>36</v>
      </c>
      <c r="D12" s="51" t="s">
        <v>16</v>
      </c>
      <c r="E12" s="51" t="s">
        <v>37</v>
      </c>
      <c r="F12" s="51" t="s">
        <v>17</v>
      </c>
      <c r="G12" s="51" t="s">
        <v>38</v>
      </c>
      <c r="H12" s="233" t="s">
        <v>20</v>
      </c>
      <c r="I12" s="153">
        <v>2854837</v>
      </c>
      <c r="J12" s="153">
        <v>2400000</v>
      </c>
      <c r="K12" s="225">
        <v>2854848</v>
      </c>
      <c r="L12" s="225">
        <v>2854000</v>
      </c>
      <c r="M12" s="57">
        <v>2854848</v>
      </c>
      <c r="N12" s="55">
        <f t="shared" si="0"/>
        <v>3283075.1999999997</v>
      </c>
      <c r="O12" s="56">
        <f t="shared" si="0"/>
        <v>3775536.4799999995</v>
      </c>
      <c r="P12" s="47"/>
    </row>
    <row r="13" spans="1:16" ht="30.6" customHeight="1" x14ac:dyDescent="0.3">
      <c r="A13" s="51" t="s">
        <v>15</v>
      </c>
      <c r="B13" s="51" t="s">
        <v>33</v>
      </c>
      <c r="C13" s="51" t="s">
        <v>36</v>
      </c>
      <c r="D13" s="51" t="s">
        <v>16</v>
      </c>
      <c r="E13" s="51" t="s">
        <v>37</v>
      </c>
      <c r="F13" s="51" t="s">
        <v>17</v>
      </c>
      <c r="G13" s="51" t="s">
        <v>38</v>
      </c>
      <c r="H13" s="233" t="s">
        <v>18</v>
      </c>
      <c r="I13" s="153">
        <v>4920000</v>
      </c>
      <c r="J13" s="153">
        <v>3000000</v>
      </c>
      <c r="K13" s="225">
        <v>4920000</v>
      </c>
      <c r="L13" s="225">
        <v>4919100</v>
      </c>
      <c r="M13" s="54">
        <v>4920000</v>
      </c>
      <c r="N13" s="55">
        <f t="shared" si="0"/>
        <v>5658000</v>
      </c>
      <c r="O13" s="56">
        <f t="shared" si="0"/>
        <v>6506699.9999999991</v>
      </c>
      <c r="P13" s="47"/>
    </row>
    <row r="14" spans="1:16" ht="33" customHeight="1" x14ac:dyDescent="0.3">
      <c r="A14" s="51" t="s">
        <v>15</v>
      </c>
      <c r="B14" s="51" t="s">
        <v>33</v>
      </c>
      <c r="C14" s="51" t="s">
        <v>36</v>
      </c>
      <c r="D14" s="51" t="s">
        <v>16</v>
      </c>
      <c r="E14" s="51" t="s">
        <v>37</v>
      </c>
      <c r="F14" s="51" t="s">
        <v>17</v>
      </c>
      <c r="G14" s="51" t="s">
        <v>38</v>
      </c>
      <c r="H14" s="233" t="s">
        <v>19</v>
      </c>
      <c r="I14" s="153">
        <v>2112578.0000000005</v>
      </c>
      <c r="J14" s="153">
        <v>1800000</v>
      </c>
      <c r="K14" s="225">
        <v>2112576</v>
      </c>
      <c r="L14" s="225">
        <v>2108740</v>
      </c>
      <c r="M14" s="54">
        <v>2112576</v>
      </c>
      <c r="N14" s="55">
        <f t="shared" si="0"/>
        <v>2429462.4</v>
      </c>
      <c r="O14" s="56">
        <f t="shared" si="0"/>
        <v>2793881.76</v>
      </c>
      <c r="P14" s="47"/>
    </row>
    <row r="15" spans="1:16" ht="33.6" customHeight="1" x14ac:dyDescent="0.3">
      <c r="A15" s="51" t="s">
        <v>15</v>
      </c>
      <c r="B15" s="51" t="s">
        <v>33</v>
      </c>
      <c r="C15" s="51" t="s">
        <v>36</v>
      </c>
      <c r="D15" s="51" t="s">
        <v>16</v>
      </c>
      <c r="E15" s="51" t="s">
        <v>37</v>
      </c>
      <c r="F15" s="51" t="s">
        <v>17</v>
      </c>
      <c r="G15" s="51" t="s">
        <v>38</v>
      </c>
      <c r="H15" s="234" t="s">
        <v>67</v>
      </c>
      <c r="I15" s="153">
        <v>500000</v>
      </c>
      <c r="J15" s="153">
        <v>0</v>
      </c>
      <c r="K15" s="225">
        <v>44540000</v>
      </c>
      <c r="L15" s="225">
        <v>15255750</v>
      </c>
      <c r="M15" s="54">
        <v>44540000</v>
      </c>
      <c r="N15" s="55">
        <f t="shared" si="0"/>
        <v>51220999.999999993</v>
      </c>
      <c r="O15" s="56">
        <f t="shared" si="0"/>
        <v>58904149.999999985</v>
      </c>
      <c r="P15" s="47"/>
    </row>
    <row r="16" spans="1:16" ht="33" customHeight="1" x14ac:dyDescent="0.3">
      <c r="A16" s="51" t="s">
        <v>15</v>
      </c>
      <c r="B16" s="51" t="s">
        <v>33</v>
      </c>
      <c r="C16" s="51" t="s">
        <v>36</v>
      </c>
      <c r="D16" s="51" t="s">
        <v>16</v>
      </c>
      <c r="E16" s="51" t="s">
        <v>37</v>
      </c>
      <c r="F16" s="51" t="s">
        <v>17</v>
      </c>
      <c r="G16" s="51" t="s">
        <v>38</v>
      </c>
      <c r="H16" s="234" t="s">
        <v>78</v>
      </c>
      <c r="I16" s="153">
        <v>500000</v>
      </c>
      <c r="J16" s="153"/>
      <c r="K16" s="225">
        <v>1000000</v>
      </c>
      <c r="L16" s="125"/>
      <c r="M16" s="54">
        <v>1000000</v>
      </c>
      <c r="N16" s="55">
        <f t="shared" si="0"/>
        <v>1150000</v>
      </c>
      <c r="O16" s="56">
        <f t="shared" si="0"/>
        <v>1322500</v>
      </c>
      <c r="P16" s="47"/>
    </row>
    <row r="17" spans="1:16" ht="30.6" customHeight="1" x14ac:dyDescent="0.3">
      <c r="A17" s="51" t="s">
        <v>15</v>
      </c>
      <c r="B17" s="51" t="s">
        <v>33</v>
      </c>
      <c r="C17" s="51" t="s">
        <v>36</v>
      </c>
      <c r="D17" s="51" t="s">
        <v>16</v>
      </c>
      <c r="E17" s="51" t="s">
        <v>37</v>
      </c>
      <c r="F17" s="51" t="s">
        <v>17</v>
      </c>
      <c r="G17" s="51" t="s">
        <v>38</v>
      </c>
      <c r="H17" s="234" t="s">
        <v>46</v>
      </c>
      <c r="I17" s="154">
        <v>6000000</v>
      </c>
      <c r="J17" s="153">
        <v>0</v>
      </c>
      <c r="K17" s="225"/>
      <c r="L17" s="125"/>
      <c r="M17" s="54"/>
      <c r="N17" s="55"/>
      <c r="O17" s="56"/>
      <c r="P17" s="47"/>
    </row>
    <row r="18" spans="1:16" ht="33" customHeight="1" x14ac:dyDescent="0.3">
      <c r="A18" s="51" t="s">
        <v>15</v>
      </c>
      <c r="B18" s="51" t="s">
        <v>33</v>
      </c>
      <c r="C18" s="51" t="s">
        <v>36</v>
      </c>
      <c r="D18" s="51" t="s">
        <v>16</v>
      </c>
      <c r="E18" s="51" t="s">
        <v>37</v>
      </c>
      <c r="F18" s="51" t="s">
        <v>17</v>
      </c>
      <c r="G18" s="51" t="s">
        <v>38</v>
      </c>
      <c r="H18" s="235" t="s">
        <v>51</v>
      </c>
      <c r="I18" s="153">
        <v>3000000</v>
      </c>
      <c r="J18" s="153">
        <v>2476000</v>
      </c>
      <c r="K18" s="225">
        <v>2300000</v>
      </c>
      <c r="L18" s="225">
        <v>2016000</v>
      </c>
      <c r="M18" s="58">
        <v>2300000</v>
      </c>
      <c r="N18" s="55">
        <f t="shared" si="0"/>
        <v>2645000</v>
      </c>
      <c r="O18" s="56">
        <f t="shared" si="0"/>
        <v>3041749.9999999995</v>
      </c>
      <c r="P18" s="47"/>
    </row>
    <row r="19" spans="1:16" ht="31.9" customHeight="1" x14ac:dyDescent="0.3">
      <c r="A19" s="51" t="s">
        <v>15</v>
      </c>
      <c r="B19" s="51" t="s">
        <v>33</v>
      </c>
      <c r="C19" s="51" t="s">
        <v>36</v>
      </c>
      <c r="D19" s="51" t="s">
        <v>16</v>
      </c>
      <c r="E19" s="51" t="s">
        <v>37</v>
      </c>
      <c r="F19" s="51" t="s">
        <v>17</v>
      </c>
      <c r="G19" s="51" t="s">
        <v>38</v>
      </c>
      <c r="H19" s="235" t="s">
        <v>56</v>
      </c>
      <c r="I19" s="153">
        <v>800000</v>
      </c>
      <c r="J19" s="153">
        <v>0</v>
      </c>
      <c r="K19" s="225">
        <v>17273500</v>
      </c>
      <c r="L19" s="225">
        <v>6194000</v>
      </c>
      <c r="M19" s="59">
        <v>17273500</v>
      </c>
      <c r="N19" s="55">
        <f t="shared" si="0"/>
        <v>19864525</v>
      </c>
      <c r="O19" s="56">
        <f t="shared" si="0"/>
        <v>22844203.75</v>
      </c>
      <c r="P19" s="47"/>
    </row>
    <row r="20" spans="1:16" ht="31.9" customHeight="1" x14ac:dyDescent="0.3">
      <c r="A20" s="51" t="s">
        <v>15</v>
      </c>
      <c r="B20" s="51" t="s">
        <v>33</v>
      </c>
      <c r="C20" s="51" t="s">
        <v>36</v>
      </c>
      <c r="D20" s="51" t="s">
        <v>16</v>
      </c>
      <c r="E20" s="51" t="s">
        <v>37</v>
      </c>
      <c r="F20" s="51" t="s">
        <v>17</v>
      </c>
      <c r="G20" s="51" t="s">
        <v>38</v>
      </c>
      <c r="H20" s="235" t="s">
        <v>41</v>
      </c>
      <c r="I20" s="153">
        <v>10000000</v>
      </c>
      <c r="J20" s="153">
        <v>9152600</v>
      </c>
      <c r="K20" s="225">
        <v>16524000</v>
      </c>
      <c r="L20" s="225">
        <v>15038000</v>
      </c>
      <c r="M20" s="54">
        <v>16524000</v>
      </c>
      <c r="N20" s="55">
        <f t="shared" si="0"/>
        <v>19002600</v>
      </c>
      <c r="O20" s="56">
        <f t="shared" si="0"/>
        <v>21852990</v>
      </c>
      <c r="P20" s="47"/>
    </row>
    <row r="21" spans="1:16" ht="33" customHeight="1" x14ac:dyDescent="0.3">
      <c r="A21" s="51" t="s">
        <v>15</v>
      </c>
      <c r="B21" s="51" t="s">
        <v>33</v>
      </c>
      <c r="C21" s="51" t="s">
        <v>36</v>
      </c>
      <c r="D21" s="51" t="s">
        <v>16</v>
      </c>
      <c r="E21" s="51" t="s">
        <v>37</v>
      </c>
      <c r="F21" s="51" t="s">
        <v>17</v>
      </c>
      <c r="G21" s="51" t="s">
        <v>38</v>
      </c>
      <c r="H21" s="234" t="s">
        <v>52</v>
      </c>
      <c r="I21" s="153">
        <v>2000000</v>
      </c>
      <c r="J21" s="153">
        <v>0</v>
      </c>
      <c r="K21" s="54">
        <v>8713000</v>
      </c>
      <c r="L21" s="225">
        <v>8534500</v>
      </c>
      <c r="M21" s="58">
        <v>8713000</v>
      </c>
      <c r="N21" s="55">
        <f t="shared" si="0"/>
        <v>10019950</v>
      </c>
      <c r="O21" s="56">
        <f t="shared" si="0"/>
        <v>11522942.5</v>
      </c>
      <c r="P21" s="47"/>
    </row>
    <row r="22" spans="1:16" ht="31.9" customHeight="1" x14ac:dyDescent="0.3">
      <c r="A22" s="51" t="s">
        <v>15</v>
      </c>
      <c r="B22" s="51" t="s">
        <v>33</v>
      </c>
      <c r="C22" s="51" t="s">
        <v>36</v>
      </c>
      <c r="D22" s="51" t="s">
        <v>16</v>
      </c>
      <c r="E22" s="51" t="s">
        <v>37</v>
      </c>
      <c r="F22" s="51" t="s">
        <v>17</v>
      </c>
      <c r="G22" s="51" t="s">
        <v>38</v>
      </c>
      <c r="H22" s="236" t="s">
        <v>49</v>
      </c>
      <c r="I22" s="153">
        <v>500000</v>
      </c>
      <c r="J22" s="153">
        <v>0</v>
      </c>
      <c r="K22" s="225">
        <v>13160000</v>
      </c>
      <c r="L22" s="225">
        <v>3160000</v>
      </c>
      <c r="M22" s="58">
        <v>13160000</v>
      </c>
      <c r="N22" s="55">
        <f t="shared" si="0"/>
        <v>15133999.999999998</v>
      </c>
      <c r="O22" s="56">
        <f t="shared" si="0"/>
        <v>17404099.999999996</v>
      </c>
      <c r="P22" s="47"/>
    </row>
    <row r="23" spans="1:16" ht="37.9" customHeight="1" x14ac:dyDescent="0.3">
      <c r="A23" s="51" t="s">
        <v>15</v>
      </c>
      <c r="B23" s="51" t="s">
        <v>33</v>
      </c>
      <c r="C23" s="51" t="s">
        <v>36</v>
      </c>
      <c r="D23" s="51" t="s">
        <v>16</v>
      </c>
      <c r="E23" s="51" t="s">
        <v>37</v>
      </c>
      <c r="F23" s="51" t="s">
        <v>17</v>
      </c>
      <c r="G23" s="51" t="s">
        <v>38</v>
      </c>
      <c r="H23" s="236" t="s">
        <v>112</v>
      </c>
      <c r="I23" s="153">
        <v>500000</v>
      </c>
      <c r="J23" s="153">
        <v>0</v>
      </c>
      <c r="K23" s="225">
        <v>2000000</v>
      </c>
      <c r="L23" s="225">
        <v>1972600</v>
      </c>
      <c r="M23" s="54">
        <v>2000000</v>
      </c>
      <c r="N23" s="55">
        <f t="shared" si="0"/>
        <v>2300000</v>
      </c>
      <c r="O23" s="56">
        <f t="shared" si="0"/>
        <v>2645000</v>
      </c>
      <c r="P23" s="47"/>
    </row>
    <row r="24" spans="1:16" ht="33.6" customHeight="1" x14ac:dyDescent="0.3">
      <c r="A24" s="51" t="s">
        <v>15</v>
      </c>
      <c r="B24" s="51" t="s">
        <v>33</v>
      </c>
      <c r="C24" s="51" t="s">
        <v>36</v>
      </c>
      <c r="D24" s="51" t="s">
        <v>16</v>
      </c>
      <c r="E24" s="51" t="s">
        <v>37</v>
      </c>
      <c r="F24" s="51" t="s">
        <v>17</v>
      </c>
      <c r="G24" s="51" t="s">
        <v>38</v>
      </c>
      <c r="H24" s="236" t="s">
        <v>50</v>
      </c>
      <c r="I24" s="153">
        <v>500000</v>
      </c>
      <c r="J24" s="153">
        <v>0</v>
      </c>
      <c r="K24" s="54">
        <v>1500000</v>
      </c>
      <c r="L24" s="225">
        <v>1425000</v>
      </c>
      <c r="M24" s="54">
        <v>1500000</v>
      </c>
      <c r="N24" s="55">
        <f t="shared" si="0"/>
        <v>1724999.9999999998</v>
      </c>
      <c r="O24" s="56">
        <f t="shared" si="0"/>
        <v>1983749.9999999995</v>
      </c>
      <c r="P24" s="47"/>
    </row>
    <row r="25" spans="1:16" s="17" customFormat="1" ht="39" customHeight="1" x14ac:dyDescent="0.3">
      <c r="A25" s="60" t="s">
        <v>15</v>
      </c>
      <c r="B25" s="60" t="s">
        <v>33</v>
      </c>
      <c r="C25" s="60" t="s">
        <v>36</v>
      </c>
      <c r="D25" s="60" t="s">
        <v>16</v>
      </c>
      <c r="E25" s="60" t="s">
        <v>37</v>
      </c>
      <c r="F25" s="60" t="s">
        <v>17</v>
      </c>
      <c r="G25" s="60" t="s">
        <v>38</v>
      </c>
      <c r="H25" s="236" t="s">
        <v>57</v>
      </c>
      <c r="I25" s="153">
        <v>50000000</v>
      </c>
      <c r="J25" s="153">
        <v>8830000</v>
      </c>
      <c r="K25" s="226"/>
      <c r="L25" s="125"/>
      <c r="M25" s="54"/>
      <c r="N25" s="55">
        <f t="shared" si="0"/>
        <v>0</v>
      </c>
      <c r="O25" s="56">
        <f t="shared" si="0"/>
        <v>0</v>
      </c>
      <c r="P25" s="61"/>
    </row>
    <row r="26" spans="1:16" ht="31.9" customHeight="1" x14ac:dyDescent="0.3">
      <c r="A26" s="51" t="s">
        <v>15</v>
      </c>
      <c r="B26" s="51" t="s">
        <v>33</v>
      </c>
      <c r="C26" s="51" t="s">
        <v>36</v>
      </c>
      <c r="D26" s="51" t="s">
        <v>16</v>
      </c>
      <c r="E26" s="51" t="s">
        <v>37</v>
      </c>
      <c r="F26" s="51" t="s">
        <v>17</v>
      </c>
      <c r="G26" s="51" t="s">
        <v>38</v>
      </c>
      <c r="H26" s="236" t="s">
        <v>79</v>
      </c>
      <c r="I26" s="153">
        <v>0</v>
      </c>
      <c r="J26" s="154"/>
      <c r="K26" s="225"/>
      <c r="L26" s="125"/>
      <c r="M26" s="54"/>
      <c r="N26" s="55">
        <f t="shared" si="0"/>
        <v>0</v>
      </c>
      <c r="O26" s="56">
        <f t="shared" si="0"/>
        <v>0</v>
      </c>
      <c r="P26" s="47"/>
    </row>
    <row r="27" spans="1:16" ht="33" customHeight="1" x14ac:dyDescent="0.3">
      <c r="A27" s="51" t="s">
        <v>15</v>
      </c>
      <c r="B27" s="51" t="s">
        <v>33</v>
      </c>
      <c r="C27" s="51" t="s">
        <v>36</v>
      </c>
      <c r="D27" s="51" t="s">
        <v>16</v>
      </c>
      <c r="E27" s="51" t="s">
        <v>37</v>
      </c>
      <c r="F27" s="51" t="s">
        <v>17</v>
      </c>
      <c r="G27" s="51" t="s">
        <v>38</v>
      </c>
      <c r="H27" s="236" t="s">
        <v>58</v>
      </c>
      <c r="I27" s="153">
        <v>2000000</v>
      </c>
      <c r="J27" s="153">
        <v>0</v>
      </c>
      <c r="K27" s="57">
        <v>1000000</v>
      </c>
      <c r="L27" s="225">
        <v>934700</v>
      </c>
      <c r="M27" s="57">
        <v>1000000</v>
      </c>
      <c r="N27" s="55">
        <f t="shared" si="0"/>
        <v>1150000</v>
      </c>
      <c r="O27" s="56">
        <f t="shared" si="0"/>
        <v>1322500</v>
      </c>
      <c r="P27" s="47"/>
    </row>
    <row r="28" spans="1:16" ht="31.9" customHeight="1" x14ac:dyDescent="0.3">
      <c r="A28" s="51" t="s">
        <v>15</v>
      </c>
      <c r="B28" s="51" t="s">
        <v>33</v>
      </c>
      <c r="C28" s="51" t="s">
        <v>36</v>
      </c>
      <c r="D28" s="51" t="s">
        <v>16</v>
      </c>
      <c r="E28" s="51" t="s">
        <v>37</v>
      </c>
      <c r="F28" s="51" t="s">
        <v>17</v>
      </c>
      <c r="G28" s="51" t="s">
        <v>38</v>
      </c>
      <c r="H28" s="236" t="s">
        <v>80</v>
      </c>
      <c r="I28" s="153">
        <v>10000000</v>
      </c>
      <c r="J28" s="153">
        <v>5902750</v>
      </c>
      <c r="K28" s="54"/>
      <c r="L28" s="225"/>
      <c r="M28" s="54"/>
      <c r="N28" s="55">
        <f t="shared" si="0"/>
        <v>0</v>
      </c>
      <c r="O28" s="56">
        <f t="shared" si="0"/>
        <v>0</v>
      </c>
      <c r="P28" s="47"/>
    </row>
    <row r="29" spans="1:16" ht="36.6" customHeight="1" x14ac:dyDescent="0.3">
      <c r="A29" s="51" t="s">
        <v>15</v>
      </c>
      <c r="B29" s="51" t="s">
        <v>33</v>
      </c>
      <c r="C29" s="51" t="s">
        <v>36</v>
      </c>
      <c r="D29" s="51" t="s">
        <v>16</v>
      </c>
      <c r="E29" s="51" t="s">
        <v>37</v>
      </c>
      <c r="F29" s="51" t="s">
        <v>17</v>
      </c>
      <c r="G29" s="51" t="s">
        <v>38</v>
      </c>
      <c r="H29" s="226" t="s">
        <v>81</v>
      </c>
      <c r="I29" s="153">
        <v>8000000</v>
      </c>
      <c r="J29" s="153">
        <v>3315000</v>
      </c>
      <c r="K29" s="54">
        <v>12000000</v>
      </c>
      <c r="L29" s="225">
        <v>11506000</v>
      </c>
      <c r="M29" s="54">
        <v>12000000</v>
      </c>
      <c r="N29" s="55">
        <f t="shared" si="0"/>
        <v>13799999.999999998</v>
      </c>
      <c r="O29" s="56">
        <f t="shared" si="0"/>
        <v>15869999.999999996</v>
      </c>
      <c r="P29" s="47"/>
    </row>
    <row r="30" spans="1:16" ht="43.5" customHeight="1" x14ac:dyDescent="0.3">
      <c r="A30" s="51" t="s">
        <v>15</v>
      </c>
      <c r="B30" s="51" t="s">
        <v>33</v>
      </c>
      <c r="C30" s="51" t="s">
        <v>36</v>
      </c>
      <c r="D30" s="51" t="s">
        <v>16</v>
      </c>
      <c r="E30" s="51" t="s">
        <v>37</v>
      </c>
      <c r="F30" s="51" t="s">
        <v>17</v>
      </c>
      <c r="G30" s="51" t="s">
        <v>38</v>
      </c>
      <c r="H30" s="226" t="s">
        <v>59</v>
      </c>
      <c r="I30" s="153">
        <v>8500000</v>
      </c>
      <c r="J30" s="153">
        <v>6941700</v>
      </c>
      <c r="K30" s="54">
        <v>8337229</v>
      </c>
      <c r="L30" s="225">
        <v>8134400</v>
      </c>
      <c r="M30" s="54">
        <v>8337229</v>
      </c>
      <c r="N30" s="55">
        <f t="shared" si="0"/>
        <v>9587813.3499999996</v>
      </c>
      <c r="O30" s="56">
        <f t="shared" si="0"/>
        <v>11025985.352499999</v>
      </c>
      <c r="P30" s="47"/>
    </row>
    <row r="31" spans="1:16" ht="36" customHeight="1" x14ac:dyDescent="0.3">
      <c r="A31" s="51" t="s">
        <v>15</v>
      </c>
      <c r="B31" s="51" t="s">
        <v>33</v>
      </c>
      <c r="C31" s="51" t="s">
        <v>36</v>
      </c>
      <c r="D31" s="51" t="s">
        <v>16</v>
      </c>
      <c r="E31" s="51" t="s">
        <v>37</v>
      </c>
      <c r="F31" s="51" t="s">
        <v>17</v>
      </c>
      <c r="G31" s="51" t="s">
        <v>38</v>
      </c>
      <c r="H31" s="237" t="s">
        <v>47</v>
      </c>
      <c r="I31" s="154">
        <v>2000000</v>
      </c>
      <c r="J31" s="153">
        <v>0</v>
      </c>
      <c r="K31" s="227">
        <v>1000000</v>
      </c>
      <c r="L31" s="54"/>
      <c r="M31" s="62">
        <v>1000000</v>
      </c>
      <c r="N31" s="55">
        <f t="shared" si="0"/>
        <v>1150000</v>
      </c>
      <c r="O31" s="56">
        <f t="shared" si="0"/>
        <v>1322500</v>
      </c>
      <c r="P31" s="47"/>
    </row>
    <row r="32" spans="1:16" ht="34.9" customHeight="1" x14ac:dyDescent="0.3">
      <c r="A32" s="51" t="s">
        <v>15</v>
      </c>
      <c r="B32" s="51" t="s">
        <v>33</v>
      </c>
      <c r="C32" s="51" t="s">
        <v>36</v>
      </c>
      <c r="D32" s="51" t="s">
        <v>16</v>
      </c>
      <c r="E32" s="51" t="s">
        <v>37</v>
      </c>
      <c r="F32" s="51" t="s">
        <v>17</v>
      </c>
      <c r="G32" s="51" t="s">
        <v>38</v>
      </c>
      <c r="H32" s="226" t="s">
        <v>82</v>
      </c>
      <c r="I32" s="153">
        <v>5000000</v>
      </c>
      <c r="J32" s="153">
        <v>3145000</v>
      </c>
      <c r="K32" s="54"/>
      <c r="L32" s="54"/>
      <c r="M32" s="54"/>
      <c r="N32" s="55">
        <f t="shared" si="0"/>
        <v>0</v>
      </c>
      <c r="O32" s="56">
        <f t="shared" si="0"/>
        <v>0</v>
      </c>
      <c r="P32" s="47"/>
    </row>
    <row r="33" spans="1:16" ht="48.75" customHeight="1" x14ac:dyDescent="0.3">
      <c r="A33" s="51" t="s">
        <v>15</v>
      </c>
      <c r="B33" s="51" t="s">
        <v>33</v>
      </c>
      <c r="C33" s="51" t="s">
        <v>36</v>
      </c>
      <c r="D33" s="51" t="s">
        <v>16</v>
      </c>
      <c r="E33" s="51" t="s">
        <v>37</v>
      </c>
      <c r="F33" s="51" t="s">
        <v>17</v>
      </c>
      <c r="G33" s="51" t="s">
        <v>38</v>
      </c>
      <c r="H33" s="226" t="s">
        <v>83</v>
      </c>
      <c r="I33" s="153">
        <v>5000000</v>
      </c>
      <c r="J33" s="153">
        <v>0</v>
      </c>
      <c r="K33" s="54">
        <v>1000000</v>
      </c>
      <c r="L33" s="54"/>
      <c r="M33" s="54">
        <v>1000000</v>
      </c>
      <c r="N33" s="55">
        <f t="shared" si="0"/>
        <v>1150000</v>
      </c>
      <c r="O33" s="56">
        <f t="shared" si="0"/>
        <v>1322500</v>
      </c>
      <c r="P33" s="47"/>
    </row>
    <row r="34" spans="1:16" ht="46.15" customHeight="1" x14ac:dyDescent="0.3">
      <c r="A34" s="51" t="s">
        <v>15</v>
      </c>
      <c r="B34" s="51" t="s">
        <v>33</v>
      </c>
      <c r="C34" s="51" t="s">
        <v>36</v>
      </c>
      <c r="D34" s="51" t="s">
        <v>16</v>
      </c>
      <c r="E34" s="51" t="s">
        <v>37</v>
      </c>
      <c r="F34" s="51" t="s">
        <v>17</v>
      </c>
      <c r="G34" s="51" t="s">
        <v>38</v>
      </c>
      <c r="H34" s="226" t="s">
        <v>84</v>
      </c>
      <c r="I34" s="153">
        <v>10000000</v>
      </c>
      <c r="J34" s="153">
        <v>0</v>
      </c>
      <c r="K34" s="54">
        <v>4032500</v>
      </c>
      <c r="L34" s="54">
        <v>1872500</v>
      </c>
      <c r="M34" s="54">
        <v>4032500</v>
      </c>
      <c r="N34" s="55">
        <f t="shared" si="0"/>
        <v>4637375</v>
      </c>
      <c r="O34" s="56">
        <f t="shared" si="0"/>
        <v>5332981.25</v>
      </c>
      <c r="P34" s="47"/>
    </row>
    <row r="35" spans="1:16" ht="39" hidden="1" customHeight="1" x14ac:dyDescent="0.3">
      <c r="A35" s="51"/>
      <c r="B35" s="51"/>
      <c r="C35" s="51"/>
      <c r="D35" s="51"/>
      <c r="E35" s="51"/>
      <c r="F35" s="51"/>
      <c r="G35" s="51"/>
      <c r="H35" s="63"/>
      <c r="I35" s="64"/>
      <c r="J35" s="64"/>
      <c r="K35" s="64"/>
      <c r="L35" s="53" t="e">
        <f>K35/#REF!</f>
        <v>#REF!</v>
      </c>
      <c r="M35" s="65">
        <f>SUM(M8:M34)</f>
        <v>160549913</v>
      </c>
      <c r="N35" s="66"/>
      <c r="O35" s="64"/>
      <c r="P35" s="47"/>
    </row>
    <row r="36" spans="1:16" s="33" customFormat="1" ht="39.75" customHeight="1" x14ac:dyDescent="0.3">
      <c r="A36" s="67"/>
      <c r="B36" s="67"/>
      <c r="C36" s="67"/>
      <c r="D36" s="67"/>
      <c r="E36" s="67"/>
      <c r="F36" s="67"/>
      <c r="G36" s="67"/>
      <c r="H36" s="68"/>
      <c r="I36" s="69"/>
      <c r="J36" s="69"/>
      <c r="K36" s="70"/>
      <c r="L36" s="70"/>
      <c r="M36" s="70"/>
      <c r="N36" s="71"/>
      <c r="O36" s="70"/>
      <c r="P36" s="72"/>
    </row>
    <row r="37" spans="1:16" ht="43.5" customHeight="1" x14ac:dyDescent="0.25">
      <c r="A37" s="294" t="s">
        <v>1</v>
      </c>
      <c r="B37" s="294" t="s">
        <v>2</v>
      </c>
      <c r="C37" s="294" t="s">
        <v>3</v>
      </c>
      <c r="D37" s="294" t="s">
        <v>4</v>
      </c>
      <c r="E37" s="294" t="s">
        <v>5</v>
      </c>
      <c r="F37" s="294" t="s">
        <v>6</v>
      </c>
      <c r="G37" s="294" t="s">
        <v>63</v>
      </c>
      <c r="H37" s="294" t="s">
        <v>7</v>
      </c>
      <c r="I37" s="289" t="s">
        <v>118</v>
      </c>
      <c r="J37" s="290"/>
      <c r="K37" s="289" t="s">
        <v>165</v>
      </c>
      <c r="L37" s="290"/>
      <c r="M37" s="291" t="s">
        <v>77</v>
      </c>
      <c r="N37" s="292"/>
      <c r="O37" s="293"/>
      <c r="P37" s="47"/>
    </row>
    <row r="38" spans="1:16" ht="67.5" customHeight="1" x14ac:dyDescent="0.25">
      <c r="A38" s="295"/>
      <c r="B38" s="295"/>
      <c r="C38" s="295"/>
      <c r="D38" s="295"/>
      <c r="E38" s="295"/>
      <c r="F38" s="295"/>
      <c r="G38" s="295"/>
      <c r="H38" s="295"/>
      <c r="I38" s="242" t="s">
        <v>126</v>
      </c>
      <c r="J38" s="242" t="s">
        <v>127</v>
      </c>
      <c r="K38" s="243" t="s">
        <v>168</v>
      </c>
      <c r="L38" s="243" t="s">
        <v>169</v>
      </c>
      <c r="M38" s="50" t="s">
        <v>69</v>
      </c>
      <c r="N38" s="50" t="s">
        <v>73</v>
      </c>
      <c r="O38" s="50" t="s">
        <v>74</v>
      </c>
      <c r="P38" s="47"/>
    </row>
    <row r="39" spans="1:16" ht="65.45" customHeight="1" x14ac:dyDescent="0.3">
      <c r="A39" s="241" t="s">
        <v>15</v>
      </c>
      <c r="B39" s="241" t="s">
        <v>33</v>
      </c>
      <c r="C39" s="241" t="s">
        <v>36</v>
      </c>
      <c r="D39" s="241" t="s">
        <v>16</v>
      </c>
      <c r="E39" s="241" t="s">
        <v>37</v>
      </c>
      <c r="F39" s="241" t="s">
        <v>17</v>
      </c>
      <c r="G39" s="241" t="s">
        <v>38</v>
      </c>
      <c r="H39" s="237" t="s">
        <v>85</v>
      </c>
      <c r="I39" s="216">
        <v>30000000</v>
      </c>
      <c r="J39" s="217">
        <v>1414500</v>
      </c>
      <c r="K39" s="54">
        <v>68213000</v>
      </c>
      <c r="L39" s="231">
        <v>14785265</v>
      </c>
      <c r="M39" s="73">
        <v>68213000</v>
      </c>
      <c r="N39" s="52">
        <f>M39*115%</f>
        <v>78444950</v>
      </c>
      <c r="O39" s="56">
        <f>N39*115%</f>
        <v>90211692.5</v>
      </c>
      <c r="P39" s="47"/>
    </row>
    <row r="40" spans="1:16" ht="54.6" customHeight="1" x14ac:dyDescent="0.3">
      <c r="A40" s="241" t="s">
        <v>15</v>
      </c>
      <c r="B40" s="241" t="s">
        <v>33</v>
      </c>
      <c r="C40" s="241" t="s">
        <v>36</v>
      </c>
      <c r="D40" s="241" t="s">
        <v>16</v>
      </c>
      <c r="E40" s="241" t="s">
        <v>37</v>
      </c>
      <c r="F40" s="241" t="s">
        <v>17</v>
      </c>
      <c r="G40" s="241" t="s">
        <v>38</v>
      </c>
      <c r="H40" s="226" t="s">
        <v>86</v>
      </c>
      <c r="I40" s="216">
        <v>5000000</v>
      </c>
      <c r="J40" s="217"/>
      <c r="K40" s="54">
        <v>5100000</v>
      </c>
      <c r="L40" s="125"/>
      <c r="M40" s="73">
        <v>5100000</v>
      </c>
      <c r="N40" s="52">
        <f t="shared" ref="N40:O57" si="1">M40*115%</f>
        <v>5865000</v>
      </c>
      <c r="O40" s="56">
        <f t="shared" si="1"/>
        <v>6744749.9999999991</v>
      </c>
      <c r="P40" s="47"/>
    </row>
    <row r="41" spans="1:16" ht="52.5" customHeight="1" x14ac:dyDescent="0.3">
      <c r="A41" s="241" t="s">
        <v>15</v>
      </c>
      <c r="B41" s="241" t="s">
        <v>33</v>
      </c>
      <c r="C41" s="241" t="s">
        <v>36</v>
      </c>
      <c r="D41" s="241" t="s">
        <v>16</v>
      </c>
      <c r="E41" s="241" t="s">
        <v>37</v>
      </c>
      <c r="F41" s="241" t="s">
        <v>17</v>
      </c>
      <c r="G41" s="241">
        <v>42037</v>
      </c>
      <c r="H41" s="226" t="s">
        <v>87</v>
      </c>
      <c r="I41" s="216">
        <v>4000000</v>
      </c>
      <c r="J41" s="217">
        <v>2069700</v>
      </c>
      <c r="K41" s="54">
        <v>18350481</v>
      </c>
      <c r="L41" s="54">
        <v>2075000</v>
      </c>
      <c r="M41" s="73">
        <v>18350481</v>
      </c>
      <c r="N41" s="52">
        <f t="shared" si="1"/>
        <v>21103053.149999999</v>
      </c>
      <c r="O41" s="56">
        <f t="shared" si="1"/>
        <v>24268511.122499995</v>
      </c>
      <c r="P41" s="47"/>
    </row>
    <row r="42" spans="1:16" ht="65.25" customHeight="1" x14ac:dyDescent="0.3">
      <c r="A42" s="241" t="s">
        <v>15</v>
      </c>
      <c r="B42" s="241" t="s">
        <v>33</v>
      </c>
      <c r="C42" s="241" t="s">
        <v>36</v>
      </c>
      <c r="D42" s="241" t="s">
        <v>16</v>
      </c>
      <c r="E42" s="241" t="s">
        <v>37</v>
      </c>
      <c r="F42" s="241" t="s">
        <v>17</v>
      </c>
      <c r="G42" s="241" t="s">
        <v>38</v>
      </c>
      <c r="H42" s="226" t="s">
        <v>88</v>
      </c>
      <c r="I42" s="216">
        <v>5000000</v>
      </c>
      <c r="J42" s="217"/>
      <c r="K42" s="54">
        <v>8636000</v>
      </c>
      <c r="L42" s="54"/>
      <c r="M42" s="73">
        <v>8636000</v>
      </c>
      <c r="N42" s="52">
        <f t="shared" si="1"/>
        <v>9931400</v>
      </c>
      <c r="O42" s="56">
        <f t="shared" si="1"/>
        <v>11421110</v>
      </c>
      <c r="P42" s="47"/>
    </row>
    <row r="43" spans="1:16" ht="43.5" customHeight="1" x14ac:dyDescent="0.3">
      <c r="A43" s="241" t="s">
        <v>15</v>
      </c>
      <c r="B43" s="241" t="s">
        <v>33</v>
      </c>
      <c r="C43" s="241" t="s">
        <v>36</v>
      </c>
      <c r="D43" s="241" t="s">
        <v>16</v>
      </c>
      <c r="E43" s="241" t="s">
        <v>37</v>
      </c>
      <c r="F43" s="241" t="s">
        <v>17</v>
      </c>
      <c r="G43" s="241" t="s">
        <v>38</v>
      </c>
      <c r="H43" s="236" t="s">
        <v>48</v>
      </c>
      <c r="I43" s="216">
        <v>8223229</v>
      </c>
      <c r="J43" s="217"/>
      <c r="K43" s="228">
        <v>6827000</v>
      </c>
      <c r="L43" s="54">
        <v>4160000</v>
      </c>
      <c r="M43" s="74">
        <v>6827000</v>
      </c>
      <c r="N43" s="52">
        <f t="shared" si="1"/>
        <v>7851049.9999999991</v>
      </c>
      <c r="O43" s="56">
        <f t="shared" si="1"/>
        <v>9028707.4999999981</v>
      </c>
      <c r="P43" s="75"/>
    </row>
    <row r="44" spans="1:16" ht="46.5" customHeight="1" x14ac:dyDescent="0.3">
      <c r="A44" s="241" t="s">
        <v>15</v>
      </c>
      <c r="B44" s="241" t="s">
        <v>33</v>
      </c>
      <c r="C44" s="241" t="s">
        <v>36</v>
      </c>
      <c r="D44" s="241" t="s">
        <v>16</v>
      </c>
      <c r="E44" s="241" t="s">
        <v>37</v>
      </c>
      <c r="F44" s="241" t="s">
        <v>17</v>
      </c>
      <c r="G44" s="241" t="s">
        <v>38</v>
      </c>
      <c r="H44" s="226" t="s">
        <v>60</v>
      </c>
      <c r="I44" s="216">
        <v>8000000</v>
      </c>
      <c r="J44" s="217"/>
      <c r="K44" s="58">
        <v>10000000</v>
      </c>
      <c r="L44" s="54">
        <v>8332440</v>
      </c>
      <c r="M44" s="76">
        <v>10000000</v>
      </c>
      <c r="N44" s="52">
        <f t="shared" si="1"/>
        <v>11500000</v>
      </c>
      <c r="O44" s="56">
        <f t="shared" si="1"/>
        <v>13224999.999999998</v>
      </c>
      <c r="P44" s="47"/>
    </row>
    <row r="45" spans="1:16" ht="67.150000000000006" customHeight="1" x14ac:dyDescent="0.3">
      <c r="A45" s="241" t="s">
        <v>15</v>
      </c>
      <c r="B45" s="241" t="s">
        <v>33</v>
      </c>
      <c r="C45" s="241" t="s">
        <v>36</v>
      </c>
      <c r="D45" s="241" t="s">
        <v>16</v>
      </c>
      <c r="E45" s="241" t="s">
        <v>37</v>
      </c>
      <c r="F45" s="241" t="s">
        <v>17</v>
      </c>
      <c r="G45" s="241" t="s">
        <v>38</v>
      </c>
      <c r="H45" s="226" t="s">
        <v>89</v>
      </c>
      <c r="I45" s="216">
        <v>2000000</v>
      </c>
      <c r="J45" s="217">
        <v>943903.08</v>
      </c>
      <c r="K45" s="58">
        <v>15000000</v>
      </c>
      <c r="L45" s="54"/>
      <c r="M45" s="76">
        <v>15000000</v>
      </c>
      <c r="N45" s="52">
        <f t="shared" si="1"/>
        <v>17250000</v>
      </c>
      <c r="O45" s="56">
        <f t="shared" si="1"/>
        <v>19837500</v>
      </c>
      <c r="P45" s="49"/>
    </row>
    <row r="46" spans="1:16" ht="45.75" customHeight="1" x14ac:dyDescent="0.3">
      <c r="A46" s="241" t="s">
        <v>15</v>
      </c>
      <c r="B46" s="241" t="s">
        <v>33</v>
      </c>
      <c r="C46" s="241" t="s">
        <v>36</v>
      </c>
      <c r="D46" s="241" t="s">
        <v>16</v>
      </c>
      <c r="E46" s="241" t="s">
        <v>37</v>
      </c>
      <c r="F46" s="241" t="s">
        <v>17</v>
      </c>
      <c r="G46" s="241" t="s">
        <v>38</v>
      </c>
      <c r="H46" s="226" t="s">
        <v>61</v>
      </c>
      <c r="I46" s="216">
        <v>7000000</v>
      </c>
      <c r="J46" s="217"/>
      <c r="K46" s="58">
        <v>15000000</v>
      </c>
      <c r="L46" s="54">
        <v>12212679</v>
      </c>
      <c r="M46" s="76">
        <v>15000000</v>
      </c>
      <c r="N46" s="52">
        <f t="shared" si="1"/>
        <v>17250000</v>
      </c>
      <c r="O46" s="56">
        <f t="shared" si="1"/>
        <v>19837500</v>
      </c>
      <c r="P46" s="47"/>
    </row>
    <row r="47" spans="1:16" ht="40.15" customHeight="1" x14ac:dyDescent="0.3">
      <c r="A47" s="241" t="s">
        <v>15</v>
      </c>
      <c r="B47" s="241" t="s">
        <v>33</v>
      </c>
      <c r="C47" s="241" t="s">
        <v>36</v>
      </c>
      <c r="D47" s="241" t="s">
        <v>16</v>
      </c>
      <c r="E47" s="241" t="s">
        <v>37</v>
      </c>
      <c r="F47" s="241" t="s">
        <v>17</v>
      </c>
      <c r="G47" s="241" t="s">
        <v>38</v>
      </c>
      <c r="H47" s="236" t="s">
        <v>21</v>
      </c>
      <c r="I47" s="219">
        <v>5000000</v>
      </c>
      <c r="J47" s="217">
        <v>1544000</v>
      </c>
      <c r="K47" s="58">
        <v>7800000</v>
      </c>
      <c r="L47" s="54"/>
      <c r="M47" s="76">
        <v>7800000</v>
      </c>
      <c r="N47" s="52">
        <f t="shared" si="1"/>
        <v>8970000</v>
      </c>
      <c r="O47" s="56">
        <f t="shared" si="1"/>
        <v>10315500</v>
      </c>
      <c r="P47" s="47"/>
    </row>
    <row r="48" spans="1:16" ht="77.25" customHeight="1" x14ac:dyDescent="0.3">
      <c r="A48" s="241" t="s">
        <v>15</v>
      </c>
      <c r="B48" s="241" t="s">
        <v>33</v>
      </c>
      <c r="C48" s="241" t="s">
        <v>36</v>
      </c>
      <c r="D48" s="241" t="s">
        <v>16</v>
      </c>
      <c r="E48" s="241" t="s">
        <v>37</v>
      </c>
      <c r="F48" s="241" t="s">
        <v>17</v>
      </c>
      <c r="G48" s="241" t="s">
        <v>38</v>
      </c>
      <c r="H48" s="226" t="s">
        <v>62</v>
      </c>
      <c r="I48" s="216">
        <v>55000000</v>
      </c>
      <c r="J48" s="220"/>
      <c r="K48" s="229">
        <v>59180000</v>
      </c>
      <c r="L48" s="54">
        <v>59179386.159999996</v>
      </c>
      <c r="M48" s="77">
        <v>59180000</v>
      </c>
      <c r="N48" s="52">
        <f t="shared" si="1"/>
        <v>68057000</v>
      </c>
      <c r="O48" s="56">
        <f t="shared" si="1"/>
        <v>78265550</v>
      </c>
      <c r="P48" s="47"/>
    </row>
    <row r="49" spans="1:16" ht="0.6" customHeight="1" x14ac:dyDescent="0.35">
      <c r="A49" s="241"/>
      <c r="B49" s="241"/>
      <c r="C49" s="241"/>
      <c r="D49" s="241"/>
      <c r="E49" s="241"/>
      <c r="F49" s="241"/>
      <c r="G49" s="241"/>
      <c r="H49" s="226"/>
      <c r="I49" s="216">
        <v>15000000</v>
      </c>
      <c r="J49" s="220"/>
      <c r="K49" s="230"/>
      <c r="L49" s="54"/>
      <c r="M49" s="42"/>
      <c r="N49" s="52">
        <f t="shared" si="1"/>
        <v>0</v>
      </c>
      <c r="O49" s="56">
        <f t="shared" si="1"/>
        <v>0</v>
      </c>
      <c r="P49" s="47"/>
    </row>
    <row r="50" spans="1:16" ht="67.900000000000006" customHeight="1" x14ac:dyDescent="0.3">
      <c r="A50" s="241" t="s">
        <v>15</v>
      </c>
      <c r="B50" s="241" t="s">
        <v>33</v>
      </c>
      <c r="C50" s="241" t="s">
        <v>36</v>
      </c>
      <c r="D50" s="241" t="s">
        <v>16</v>
      </c>
      <c r="E50" s="241" t="s">
        <v>37</v>
      </c>
      <c r="F50" s="241" t="s">
        <v>17</v>
      </c>
      <c r="G50" s="241" t="s">
        <v>38</v>
      </c>
      <c r="H50" s="226" t="s">
        <v>90</v>
      </c>
      <c r="I50" s="216">
        <v>2000000</v>
      </c>
      <c r="J50" s="220"/>
      <c r="K50" s="54">
        <v>11555000</v>
      </c>
      <c r="L50" s="54"/>
      <c r="M50" s="73">
        <v>11555000</v>
      </c>
      <c r="N50" s="52">
        <f t="shared" si="1"/>
        <v>13288249.999999998</v>
      </c>
      <c r="O50" s="56">
        <f t="shared" si="1"/>
        <v>15281487.499999996</v>
      </c>
      <c r="P50" s="47"/>
    </row>
    <row r="51" spans="1:16" ht="51.75" customHeight="1" x14ac:dyDescent="0.3">
      <c r="A51" s="241" t="s">
        <v>15</v>
      </c>
      <c r="B51" s="241" t="s">
        <v>33</v>
      </c>
      <c r="C51" s="241" t="s">
        <v>36</v>
      </c>
      <c r="D51" s="241" t="s">
        <v>16</v>
      </c>
      <c r="E51" s="241" t="s">
        <v>37</v>
      </c>
      <c r="F51" s="241" t="s">
        <v>17</v>
      </c>
      <c r="G51" s="241" t="s">
        <v>38</v>
      </c>
      <c r="H51" s="226" t="s">
        <v>91</v>
      </c>
      <c r="I51" s="216">
        <v>500000</v>
      </c>
      <c r="J51" s="220"/>
      <c r="K51" s="54"/>
      <c r="L51" s="54"/>
      <c r="M51" s="73"/>
      <c r="N51" s="52">
        <f t="shared" si="1"/>
        <v>0</v>
      </c>
      <c r="O51" s="56">
        <f t="shared" si="1"/>
        <v>0</v>
      </c>
      <c r="P51" s="47"/>
    </row>
    <row r="52" spans="1:16" ht="39.6" customHeight="1" x14ac:dyDescent="0.3">
      <c r="A52" s="241" t="s">
        <v>15</v>
      </c>
      <c r="B52" s="241" t="s">
        <v>33</v>
      </c>
      <c r="C52" s="241" t="s">
        <v>36</v>
      </c>
      <c r="D52" s="241" t="s">
        <v>16</v>
      </c>
      <c r="E52" s="241" t="s">
        <v>37</v>
      </c>
      <c r="F52" s="241" t="s">
        <v>17</v>
      </c>
      <c r="G52" s="241" t="s">
        <v>38</v>
      </c>
      <c r="H52" s="238" t="s">
        <v>70</v>
      </c>
      <c r="I52" s="221"/>
      <c r="J52" s="220"/>
      <c r="K52" s="54">
        <v>800000</v>
      </c>
      <c r="L52" s="54">
        <v>800000</v>
      </c>
      <c r="M52" s="73">
        <v>800000</v>
      </c>
      <c r="N52" s="52">
        <f t="shared" si="1"/>
        <v>919999.99999999988</v>
      </c>
      <c r="O52" s="56">
        <f t="shared" si="1"/>
        <v>1057999.9999999998</v>
      </c>
      <c r="P52" s="47"/>
    </row>
    <row r="53" spans="1:16" ht="54" customHeight="1" x14ac:dyDescent="0.3">
      <c r="A53" s="241" t="s">
        <v>15</v>
      </c>
      <c r="B53" s="241" t="s">
        <v>33</v>
      </c>
      <c r="C53" s="241" t="s">
        <v>36</v>
      </c>
      <c r="D53" s="241" t="s">
        <v>16</v>
      </c>
      <c r="E53" s="241" t="s">
        <v>37</v>
      </c>
      <c r="F53" s="241" t="s">
        <v>17</v>
      </c>
      <c r="G53" s="241" t="s">
        <v>38</v>
      </c>
      <c r="H53" s="238" t="s">
        <v>92</v>
      </c>
      <c r="I53" s="216">
        <v>307000</v>
      </c>
      <c r="J53" s="222"/>
      <c r="K53" s="229">
        <v>775500</v>
      </c>
      <c r="L53" s="54"/>
      <c r="M53" s="77">
        <v>775500</v>
      </c>
      <c r="N53" s="52">
        <f t="shared" si="1"/>
        <v>891824.99999999988</v>
      </c>
      <c r="O53" s="56">
        <f t="shared" si="1"/>
        <v>1025598.7499999998</v>
      </c>
      <c r="P53" s="47"/>
    </row>
    <row r="54" spans="1:16" ht="39.6" customHeight="1" x14ac:dyDescent="0.3">
      <c r="A54" s="241" t="s">
        <v>15</v>
      </c>
      <c r="B54" s="241" t="s">
        <v>33</v>
      </c>
      <c r="C54" s="241" t="s">
        <v>36</v>
      </c>
      <c r="D54" s="241" t="s">
        <v>16</v>
      </c>
      <c r="E54" s="241" t="s">
        <v>37</v>
      </c>
      <c r="F54" s="241" t="s">
        <v>17</v>
      </c>
      <c r="G54" s="241" t="s">
        <v>38</v>
      </c>
      <c r="H54" s="238" t="s">
        <v>93</v>
      </c>
      <c r="I54" s="216">
        <v>2000000</v>
      </c>
      <c r="J54" s="217">
        <v>996000</v>
      </c>
      <c r="K54" s="54">
        <v>6004006</v>
      </c>
      <c r="L54" s="54"/>
      <c r="M54" s="73">
        <v>6004006</v>
      </c>
      <c r="N54" s="52">
        <f t="shared" si="1"/>
        <v>6904606.8999999994</v>
      </c>
      <c r="O54" s="56">
        <f t="shared" si="1"/>
        <v>7940297.9349999987</v>
      </c>
      <c r="P54" s="47"/>
    </row>
    <row r="55" spans="1:16" ht="46.5" customHeight="1" x14ac:dyDescent="0.3">
      <c r="A55" s="241" t="s">
        <v>15</v>
      </c>
      <c r="B55" s="241" t="s">
        <v>33</v>
      </c>
      <c r="C55" s="241" t="s">
        <v>36</v>
      </c>
      <c r="D55" s="241" t="s">
        <v>16</v>
      </c>
      <c r="E55" s="241" t="s">
        <v>37</v>
      </c>
      <c r="F55" s="241">
        <v>2253</v>
      </c>
      <c r="G55" s="241" t="s">
        <v>38</v>
      </c>
      <c r="H55" s="239" t="s">
        <v>110</v>
      </c>
      <c r="I55" s="218"/>
      <c r="J55" s="218"/>
      <c r="K55" s="54">
        <v>300000000</v>
      </c>
      <c r="L55" s="54">
        <v>84309431.799999997</v>
      </c>
      <c r="M55" s="73">
        <v>300000000</v>
      </c>
      <c r="N55" s="52">
        <f t="shared" si="1"/>
        <v>345000000</v>
      </c>
      <c r="O55" s="56">
        <f t="shared" si="1"/>
        <v>396749999.99999994</v>
      </c>
      <c r="P55" s="47"/>
    </row>
    <row r="56" spans="1:16" ht="46.5" customHeight="1" x14ac:dyDescent="0.3">
      <c r="A56" s="241" t="s">
        <v>15</v>
      </c>
      <c r="B56" s="241" t="s">
        <v>33</v>
      </c>
      <c r="C56" s="241" t="s">
        <v>36</v>
      </c>
      <c r="D56" s="241" t="s">
        <v>16</v>
      </c>
      <c r="E56" s="241" t="s">
        <v>37</v>
      </c>
      <c r="F56" s="241" t="s">
        <v>17</v>
      </c>
      <c r="G56" s="241" t="s">
        <v>38</v>
      </c>
      <c r="H56" s="240" t="s">
        <v>101</v>
      </c>
      <c r="I56" s="223"/>
      <c r="J56" s="223"/>
      <c r="K56" s="229">
        <v>5709100</v>
      </c>
      <c r="L56" s="54"/>
      <c r="M56" s="77">
        <v>5709100</v>
      </c>
      <c r="N56" s="52">
        <f t="shared" si="1"/>
        <v>6565464.9999999991</v>
      </c>
      <c r="O56" s="56">
        <f t="shared" si="1"/>
        <v>7550284.7499999981</v>
      </c>
      <c r="P56" s="47"/>
    </row>
    <row r="57" spans="1:16" ht="46.15" customHeight="1" x14ac:dyDescent="0.3">
      <c r="A57" s="241" t="s">
        <v>15</v>
      </c>
      <c r="B57" s="241" t="s">
        <v>33</v>
      </c>
      <c r="C57" s="241" t="s">
        <v>36</v>
      </c>
      <c r="D57" s="241" t="s">
        <v>16</v>
      </c>
      <c r="E57" s="241" t="s">
        <v>37</v>
      </c>
      <c r="F57" s="241" t="s">
        <v>17</v>
      </c>
      <c r="G57" s="241" t="s">
        <v>38</v>
      </c>
      <c r="H57" s="240" t="s">
        <v>111</v>
      </c>
      <c r="I57" s="223"/>
      <c r="J57" s="223"/>
      <c r="K57" s="229">
        <v>500000</v>
      </c>
      <c r="L57" s="54">
        <v>500000</v>
      </c>
      <c r="M57" s="77">
        <v>500000</v>
      </c>
      <c r="N57" s="52">
        <f t="shared" si="1"/>
        <v>575000</v>
      </c>
      <c r="O57" s="56">
        <f t="shared" si="1"/>
        <v>661250</v>
      </c>
      <c r="P57" s="47"/>
    </row>
    <row r="58" spans="1:16" ht="10.15" hidden="1" customHeight="1" x14ac:dyDescent="0.3">
      <c r="A58" s="78"/>
      <c r="B58" s="79"/>
      <c r="C58" s="79"/>
      <c r="D58" s="79"/>
      <c r="E58" s="79"/>
      <c r="F58" s="79"/>
      <c r="G58" s="79"/>
      <c r="H58" s="80"/>
      <c r="I58" s="64"/>
      <c r="J58" s="64"/>
      <c r="K58" s="64"/>
      <c r="L58" s="64"/>
      <c r="M58" s="65"/>
      <c r="N58" s="65"/>
      <c r="O58" s="64"/>
      <c r="P58" s="47"/>
    </row>
    <row r="59" spans="1:16" ht="1.1499999999999999" hidden="1" customHeight="1" x14ac:dyDescent="0.3">
      <c r="A59" s="78"/>
      <c r="B59" s="79"/>
      <c r="C59" s="79"/>
      <c r="D59" s="79"/>
      <c r="E59" s="79"/>
      <c r="F59" s="79"/>
      <c r="G59" s="79"/>
      <c r="H59" s="80"/>
      <c r="I59" s="64"/>
      <c r="J59" s="64"/>
      <c r="K59" s="64"/>
      <c r="L59" s="64"/>
      <c r="M59" s="65"/>
      <c r="N59" s="65"/>
      <c r="O59" s="64"/>
      <c r="P59" s="47"/>
    </row>
    <row r="60" spans="1:16" s="32" customFormat="1" ht="41.25" customHeight="1" x14ac:dyDescent="0.35">
      <c r="A60" s="285" t="s">
        <v>102</v>
      </c>
      <c r="B60" s="286"/>
      <c r="C60" s="286"/>
      <c r="D60" s="286"/>
      <c r="E60" s="286"/>
      <c r="F60" s="286"/>
      <c r="G60" s="286"/>
      <c r="H60" s="287"/>
      <c r="I60" s="155">
        <v>300000000</v>
      </c>
      <c r="J60" s="155"/>
      <c r="K60" s="232">
        <v>700000000</v>
      </c>
      <c r="L60" s="232">
        <v>288552651.95999998</v>
      </c>
      <c r="M60" s="81">
        <v>700000000</v>
      </c>
      <c r="N60" s="81">
        <v>800975021.85000002</v>
      </c>
      <c r="O60" s="82">
        <v>921121275.13</v>
      </c>
      <c r="P60" s="47"/>
    </row>
    <row r="61" spans="1:16" x14ac:dyDescent="0.25">
      <c r="N61" s="21"/>
      <c r="O61" s="21"/>
      <c r="P61" s="21"/>
    </row>
    <row r="62" spans="1:16" ht="15" x14ac:dyDescent="0.25">
      <c r="I62" s="27"/>
      <c r="J62" s="27"/>
      <c r="K62" s="27"/>
      <c r="O62" s="21"/>
      <c r="P62" s="21"/>
    </row>
    <row r="66" spans="13:14" x14ac:dyDescent="0.25">
      <c r="N66" s="141"/>
    </row>
    <row r="69" spans="13:14" ht="54" customHeight="1" x14ac:dyDescent="0.25">
      <c r="M69" s="21"/>
    </row>
  </sheetData>
  <mergeCells count="27">
    <mergeCell ref="A1:P1"/>
    <mergeCell ref="A2:P2"/>
    <mergeCell ref="A3:P3"/>
    <mergeCell ref="K6:L6"/>
    <mergeCell ref="M6:O6"/>
    <mergeCell ref="A6:A7"/>
    <mergeCell ref="B6:B7"/>
    <mergeCell ref="C6:C7"/>
    <mergeCell ref="D6:D7"/>
    <mergeCell ref="E6:E7"/>
    <mergeCell ref="F6:F7"/>
    <mergeCell ref="G6:G7"/>
    <mergeCell ref="H6:H7"/>
    <mergeCell ref="A60:H60"/>
    <mergeCell ref="N4:O4"/>
    <mergeCell ref="K37:L37"/>
    <mergeCell ref="M37:O37"/>
    <mergeCell ref="H37:H38"/>
    <mergeCell ref="G37:G38"/>
    <mergeCell ref="F37:F38"/>
    <mergeCell ref="E37:E38"/>
    <mergeCell ref="D37:D38"/>
    <mergeCell ref="C37:C38"/>
    <mergeCell ref="B37:B38"/>
    <mergeCell ref="A37:A38"/>
    <mergeCell ref="I6:J6"/>
    <mergeCell ref="I37:J37"/>
  </mergeCells>
  <pageMargins left="0.39370078740157499" right="3.9370078740157501E-2" top="0.112847222222222" bottom="9.4039351851851905E-3" header="0.118110236220472" footer="0.15748031496063"/>
  <pageSetup paperSize="9" scale="47" orientation="landscape" r:id="rId1"/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48251"/>
  <sheetViews>
    <sheetView topLeftCell="A28" zoomScaleNormal="100" zoomScalePageLayoutView="60" workbookViewId="0">
      <selection activeCell="H3" sqref="H3"/>
    </sheetView>
  </sheetViews>
  <sheetFormatPr defaultRowHeight="15" x14ac:dyDescent="0.25"/>
  <cols>
    <col min="1" max="1" width="8.140625" customWidth="1"/>
    <col min="2" max="2" width="8.42578125" customWidth="1"/>
    <col min="3" max="3" width="11" customWidth="1"/>
    <col min="4" max="4" width="8.28515625" customWidth="1"/>
    <col min="5" max="5" width="12.85546875" customWidth="1"/>
    <col min="6" max="6" width="8.85546875" customWidth="1"/>
    <col min="7" max="7" width="14.140625" customWidth="1"/>
    <col min="8" max="8" width="60.28515625" customWidth="1"/>
    <col min="9" max="9" width="26.140625" hidden="1" customWidth="1"/>
    <col min="10" max="10" width="25" hidden="1" customWidth="1"/>
    <col min="11" max="11" width="27.7109375" customWidth="1"/>
    <col min="12" max="12" width="25.7109375" customWidth="1"/>
    <col min="13" max="13" width="7.28515625" customWidth="1"/>
    <col min="14" max="14" width="11" customWidth="1"/>
    <col min="15" max="15" width="5.140625" customWidth="1"/>
    <col min="16" max="16" width="3.85546875" customWidth="1"/>
  </cols>
  <sheetData>
    <row r="2" spans="1:15" ht="18.75" x14ac:dyDescent="0.3">
      <c r="A2" s="2"/>
    </row>
    <row r="3" spans="1:15" ht="18.75" x14ac:dyDescent="0.3">
      <c r="A3" s="2" t="s">
        <v>108</v>
      </c>
    </row>
    <row r="4" spans="1:15" ht="18.75" x14ac:dyDescent="0.3">
      <c r="A4" s="2" t="s">
        <v>108</v>
      </c>
    </row>
    <row r="5" spans="1:15" ht="18.75" x14ac:dyDescent="0.3">
      <c r="A5" s="2" t="s">
        <v>109</v>
      </c>
    </row>
    <row r="6" spans="1:15" ht="18.75" x14ac:dyDescent="0.3">
      <c r="A6" s="273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</row>
    <row r="8" spans="1:15" hidden="1" x14ac:dyDescent="0.25"/>
    <row r="9" spans="1:15" ht="18.75" x14ac:dyDescent="0.3">
      <c r="A9" s="2" t="s">
        <v>23</v>
      </c>
      <c r="B9" s="2"/>
      <c r="C9" s="2"/>
      <c r="D9" s="2"/>
      <c r="E9" s="2"/>
      <c r="F9" s="2"/>
      <c r="G9" s="2" t="s">
        <v>40</v>
      </c>
      <c r="H9" s="2"/>
      <c r="I9" s="83"/>
      <c r="J9" s="83"/>
      <c r="K9" s="83"/>
      <c r="L9" s="83"/>
      <c r="M9" s="83"/>
      <c r="N9" s="2"/>
      <c r="O9" s="83"/>
    </row>
    <row r="10" spans="1:15" ht="18.75" x14ac:dyDescent="0.3">
      <c r="A10" s="2" t="s">
        <v>24</v>
      </c>
      <c r="B10" s="2"/>
      <c r="C10" s="2"/>
      <c r="D10" s="2"/>
      <c r="E10" s="2"/>
      <c r="F10" s="2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30" customHeight="1" x14ac:dyDescent="0.35">
      <c r="A11" s="308" t="s">
        <v>39</v>
      </c>
      <c r="B11" s="309"/>
      <c r="C11" s="309"/>
      <c r="D11" s="309"/>
      <c r="E11" s="309"/>
      <c r="F11" s="309"/>
      <c r="G11" s="310"/>
      <c r="H11" s="306" t="s">
        <v>34</v>
      </c>
      <c r="I11" s="311" t="s">
        <v>118</v>
      </c>
      <c r="J11" s="312"/>
      <c r="K11" s="278" t="s">
        <v>165</v>
      </c>
      <c r="L11" s="280"/>
    </row>
    <row r="12" spans="1:15" ht="48.75" customHeight="1" x14ac:dyDescent="0.3">
      <c r="A12" s="300" t="s">
        <v>25</v>
      </c>
      <c r="B12" s="300" t="s">
        <v>26</v>
      </c>
      <c r="C12" s="300" t="s">
        <v>27</v>
      </c>
      <c r="D12" s="300" t="s">
        <v>28</v>
      </c>
      <c r="E12" s="300" t="s">
        <v>29</v>
      </c>
      <c r="F12" s="300" t="s">
        <v>30</v>
      </c>
      <c r="G12" s="300" t="s">
        <v>31</v>
      </c>
      <c r="H12" s="313"/>
      <c r="I12" s="263" t="s">
        <v>130</v>
      </c>
      <c r="J12" s="263" t="s">
        <v>128</v>
      </c>
      <c r="K12" s="263" t="s">
        <v>170</v>
      </c>
      <c r="L12" s="263" t="s">
        <v>171</v>
      </c>
      <c r="M12" s="83"/>
    </row>
    <row r="13" spans="1:15" ht="23.25" x14ac:dyDescent="0.35">
      <c r="A13" s="301"/>
      <c r="B13" s="301"/>
      <c r="C13" s="301"/>
      <c r="D13" s="301"/>
      <c r="E13" s="301"/>
      <c r="F13" s="301"/>
      <c r="G13" s="301"/>
      <c r="H13" s="307"/>
      <c r="I13" s="264" t="s">
        <v>8</v>
      </c>
      <c r="J13" s="264" t="s">
        <v>8</v>
      </c>
      <c r="K13" s="264" t="s">
        <v>8</v>
      </c>
      <c r="L13" s="264" t="s">
        <v>8</v>
      </c>
      <c r="M13" s="83"/>
    </row>
    <row r="14" spans="1:15" ht="44.25" customHeight="1" x14ac:dyDescent="0.3">
      <c r="A14" s="112" t="s">
        <v>32</v>
      </c>
      <c r="B14" s="112" t="s">
        <v>33</v>
      </c>
      <c r="C14" s="113">
        <v>77119</v>
      </c>
      <c r="D14" s="112" t="s">
        <v>16</v>
      </c>
      <c r="E14" s="113">
        <v>11009</v>
      </c>
      <c r="F14" s="113">
        <v>6129</v>
      </c>
      <c r="G14" s="113">
        <v>45001</v>
      </c>
      <c r="H14" s="244" t="s">
        <v>71</v>
      </c>
      <c r="I14" s="44">
        <v>250000000</v>
      </c>
      <c r="J14" s="114">
        <v>250000000</v>
      </c>
      <c r="K14" s="251"/>
      <c r="L14" s="43"/>
      <c r="M14" s="83"/>
    </row>
    <row r="15" spans="1:15" ht="37.5" customHeight="1" x14ac:dyDescent="0.3">
      <c r="A15" s="112" t="s">
        <v>32</v>
      </c>
      <c r="B15" s="112" t="s">
        <v>33</v>
      </c>
      <c r="C15" s="113">
        <v>77119</v>
      </c>
      <c r="D15" s="112" t="s">
        <v>16</v>
      </c>
      <c r="E15" s="113">
        <v>11009</v>
      </c>
      <c r="F15" s="113">
        <v>6129</v>
      </c>
      <c r="G15" s="113">
        <v>45001</v>
      </c>
      <c r="H15" s="246" t="s">
        <v>94</v>
      </c>
      <c r="I15" s="44">
        <v>100000000</v>
      </c>
      <c r="J15" s="114"/>
      <c r="K15" s="224">
        <v>250000000</v>
      </c>
      <c r="L15" s="43"/>
      <c r="M15" s="83"/>
    </row>
    <row r="16" spans="1:15" ht="41.25" customHeight="1" x14ac:dyDescent="0.3">
      <c r="A16" s="112" t="s">
        <v>32</v>
      </c>
      <c r="B16" s="112" t="s">
        <v>33</v>
      </c>
      <c r="C16" s="113">
        <v>77119</v>
      </c>
      <c r="D16" s="112" t="s">
        <v>16</v>
      </c>
      <c r="E16" s="113">
        <v>11009</v>
      </c>
      <c r="F16" s="113">
        <v>6129</v>
      </c>
      <c r="G16" s="113">
        <v>45001</v>
      </c>
      <c r="H16" s="246" t="s">
        <v>95</v>
      </c>
      <c r="I16" s="44">
        <v>50000000</v>
      </c>
      <c r="J16" s="114"/>
      <c r="K16" s="224">
        <v>40000000</v>
      </c>
      <c r="L16" s="43"/>
      <c r="M16" s="83"/>
    </row>
    <row r="17" spans="1:15" ht="42" customHeight="1" x14ac:dyDescent="0.3">
      <c r="A17" s="112" t="s">
        <v>32</v>
      </c>
      <c r="B17" s="112" t="s">
        <v>33</v>
      </c>
      <c r="C17" s="113">
        <v>77119</v>
      </c>
      <c r="D17" s="112" t="s">
        <v>16</v>
      </c>
      <c r="E17" s="113">
        <v>11009</v>
      </c>
      <c r="F17" s="113">
        <v>6129</v>
      </c>
      <c r="G17" s="113">
        <v>45001</v>
      </c>
      <c r="H17" s="246" t="s">
        <v>96</v>
      </c>
      <c r="I17" s="44">
        <v>100000000</v>
      </c>
      <c r="J17" s="114">
        <v>100000000</v>
      </c>
      <c r="K17" s="252">
        <v>850000000</v>
      </c>
      <c r="L17" s="255">
        <v>328306243.30000001</v>
      </c>
      <c r="M17" s="83"/>
    </row>
    <row r="18" spans="1:15" ht="47.25" customHeight="1" x14ac:dyDescent="0.3">
      <c r="A18" s="112" t="s">
        <v>32</v>
      </c>
      <c r="B18" s="112" t="s">
        <v>33</v>
      </c>
      <c r="C18" s="113">
        <v>77119</v>
      </c>
      <c r="D18" s="112" t="s">
        <v>16</v>
      </c>
      <c r="E18" s="113">
        <v>11009</v>
      </c>
      <c r="F18" s="113">
        <v>6129</v>
      </c>
      <c r="G18" s="113">
        <v>45001</v>
      </c>
      <c r="H18" s="246" t="s">
        <v>131</v>
      </c>
      <c r="I18" s="44">
        <v>692750000</v>
      </c>
      <c r="J18" s="114">
        <v>692750000</v>
      </c>
      <c r="K18" s="252">
        <v>285000000</v>
      </c>
      <c r="L18" s="255">
        <v>39812483.5</v>
      </c>
      <c r="M18" s="83"/>
    </row>
    <row r="19" spans="1:15" ht="43.5" customHeight="1" x14ac:dyDescent="0.3">
      <c r="A19" s="112" t="s">
        <v>32</v>
      </c>
      <c r="B19" s="112" t="s">
        <v>33</v>
      </c>
      <c r="C19" s="113">
        <v>77119</v>
      </c>
      <c r="D19" s="112" t="s">
        <v>16</v>
      </c>
      <c r="E19" s="113">
        <v>11009</v>
      </c>
      <c r="F19" s="113">
        <v>6129</v>
      </c>
      <c r="G19" s="113">
        <v>45001</v>
      </c>
      <c r="H19" s="247" t="s">
        <v>97</v>
      </c>
      <c r="I19" s="44">
        <v>10000000</v>
      </c>
      <c r="J19" s="114">
        <v>4956118.63</v>
      </c>
      <c r="K19" s="253"/>
      <c r="L19" s="43"/>
      <c r="M19" s="83"/>
    </row>
    <row r="20" spans="1:15" ht="51" customHeight="1" x14ac:dyDescent="0.3">
      <c r="A20" s="112" t="s">
        <v>32</v>
      </c>
      <c r="B20" s="112" t="s">
        <v>33</v>
      </c>
      <c r="C20" s="113">
        <v>77119</v>
      </c>
      <c r="D20" s="112" t="s">
        <v>16</v>
      </c>
      <c r="E20" s="113">
        <v>11009</v>
      </c>
      <c r="F20" s="113">
        <v>6129</v>
      </c>
      <c r="G20" s="113">
        <v>45001</v>
      </c>
      <c r="H20" s="248" t="s">
        <v>133</v>
      </c>
      <c r="I20" s="44">
        <v>15000000</v>
      </c>
      <c r="J20" s="114"/>
      <c r="K20" s="253"/>
      <c r="L20" s="115"/>
      <c r="M20" s="83"/>
    </row>
    <row r="21" spans="1:15" ht="68.25" customHeight="1" x14ac:dyDescent="0.3">
      <c r="A21" s="112" t="s">
        <v>32</v>
      </c>
      <c r="B21" s="112" t="s">
        <v>33</v>
      </c>
      <c r="C21" s="113">
        <v>77119</v>
      </c>
      <c r="D21" s="112" t="s">
        <v>16</v>
      </c>
      <c r="E21" s="113">
        <v>11009</v>
      </c>
      <c r="F21" s="113">
        <v>6129</v>
      </c>
      <c r="G21" s="113">
        <v>45001</v>
      </c>
      <c r="H21" s="249" t="s">
        <v>134</v>
      </c>
      <c r="I21" s="116">
        <v>36000000</v>
      </c>
      <c r="J21" s="117"/>
      <c r="K21" s="254">
        <v>25000000</v>
      </c>
      <c r="L21" s="140"/>
      <c r="M21" s="83"/>
    </row>
    <row r="22" spans="1:15" ht="32.25" customHeight="1" x14ac:dyDescent="0.35">
      <c r="A22" s="300" t="s">
        <v>25</v>
      </c>
      <c r="B22" s="300" t="s">
        <v>26</v>
      </c>
      <c r="C22" s="300" t="s">
        <v>27</v>
      </c>
      <c r="D22" s="300" t="s">
        <v>28</v>
      </c>
      <c r="E22" s="300" t="s">
        <v>29</v>
      </c>
      <c r="F22" s="300" t="s">
        <v>30</v>
      </c>
      <c r="G22" s="300" t="s">
        <v>31</v>
      </c>
      <c r="H22" s="306" t="s">
        <v>34</v>
      </c>
      <c r="I22" s="302" t="s">
        <v>118</v>
      </c>
      <c r="J22" s="303"/>
      <c r="K22" s="304" t="s">
        <v>165</v>
      </c>
      <c r="L22" s="305"/>
      <c r="M22" s="83"/>
    </row>
    <row r="23" spans="1:15" ht="41.25" customHeight="1" x14ac:dyDescent="0.3">
      <c r="A23" s="301"/>
      <c r="B23" s="301"/>
      <c r="C23" s="301"/>
      <c r="D23" s="301"/>
      <c r="E23" s="301"/>
      <c r="F23" s="301"/>
      <c r="G23" s="301"/>
      <c r="H23" s="307"/>
      <c r="I23" s="262" t="s">
        <v>129</v>
      </c>
      <c r="J23" s="262" t="s">
        <v>128</v>
      </c>
      <c r="K23" s="262" t="s">
        <v>172</v>
      </c>
      <c r="L23" s="262" t="s">
        <v>173</v>
      </c>
      <c r="M23" s="83"/>
    </row>
    <row r="24" spans="1:15" ht="18" hidden="1" customHeight="1" x14ac:dyDescent="0.3">
      <c r="A24" s="112"/>
      <c r="B24" s="112"/>
      <c r="C24" s="113"/>
      <c r="D24" s="112"/>
      <c r="E24" s="113"/>
      <c r="F24" s="113"/>
      <c r="G24" s="113"/>
      <c r="H24" s="250"/>
      <c r="I24" s="116"/>
      <c r="J24" s="117"/>
      <c r="K24" s="118"/>
      <c r="L24" s="119"/>
      <c r="M24" s="83"/>
    </row>
    <row r="25" spans="1:15" ht="49.5" customHeight="1" x14ac:dyDescent="0.3">
      <c r="A25" s="112" t="s">
        <v>32</v>
      </c>
      <c r="B25" s="112" t="s">
        <v>33</v>
      </c>
      <c r="C25" s="113">
        <v>77119</v>
      </c>
      <c r="D25" s="112" t="s">
        <v>16</v>
      </c>
      <c r="E25" s="113">
        <v>11009</v>
      </c>
      <c r="F25" s="113">
        <v>6129</v>
      </c>
      <c r="G25" s="113">
        <v>45001</v>
      </c>
      <c r="H25" s="247" t="s">
        <v>98</v>
      </c>
      <c r="I25" s="44">
        <v>30000000</v>
      </c>
      <c r="J25" s="114"/>
      <c r="K25" s="252">
        <v>40000000</v>
      </c>
      <c r="L25" s="43"/>
      <c r="M25" s="83"/>
    </row>
    <row r="26" spans="1:15" ht="39" customHeight="1" x14ac:dyDescent="0.3">
      <c r="A26" s="112" t="s">
        <v>32</v>
      </c>
      <c r="B26" s="112" t="s">
        <v>33</v>
      </c>
      <c r="C26" s="156">
        <v>77119</v>
      </c>
      <c r="D26" s="112" t="s">
        <v>16</v>
      </c>
      <c r="E26" s="113">
        <v>11009</v>
      </c>
      <c r="F26" s="113">
        <v>6129</v>
      </c>
      <c r="G26" s="113">
        <v>45001</v>
      </c>
      <c r="H26" s="245" t="s">
        <v>72</v>
      </c>
      <c r="I26" s="44">
        <v>120000000</v>
      </c>
      <c r="J26" s="114">
        <v>4003642</v>
      </c>
      <c r="K26" s="252">
        <v>30000000</v>
      </c>
      <c r="L26" s="44"/>
      <c r="M26" s="83"/>
    </row>
    <row r="27" spans="1:15" ht="56.25" customHeight="1" x14ac:dyDescent="0.3">
      <c r="A27" s="258" t="s">
        <v>32</v>
      </c>
      <c r="B27" s="258" t="s">
        <v>33</v>
      </c>
      <c r="C27" s="259">
        <v>77119</v>
      </c>
      <c r="D27" s="258" t="s">
        <v>16</v>
      </c>
      <c r="E27" s="259">
        <v>11009</v>
      </c>
      <c r="F27" s="259">
        <v>6129</v>
      </c>
      <c r="G27" s="259">
        <v>45001</v>
      </c>
      <c r="H27" s="260" t="s">
        <v>99</v>
      </c>
      <c r="I27" s="261">
        <v>30000000</v>
      </c>
      <c r="J27" s="117"/>
      <c r="K27" s="252"/>
      <c r="L27" s="44"/>
      <c r="M27" s="83"/>
    </row>
    <row r="28" spans="1:15" ht="35.25" customHeight="1" x14ac:dyDescent="0.3">
      <c r="A28" s="112" t="s">
        <v>32</v>
      </c>
      <c r="B28" s="112" t="s">
        <v>33</v>
      </c>
      <c r="C28" s="113">
        <v>77119</v>
      </c>
      <c r="D28" s="112" t="s">
        <v>66</v>
      </c>
      <c r="E28" s="113">
        <v>11009</v>
      </c>
      <c r="F28" s="113">
        <v>6129</v>
      </c>
      <c r="G28" s="113">
        <v>45001</v>
      </c>
      <c r="H28" s="260" t="s">
        <v>100</v>
      </c>
      <c r="I28" s="44">
        <v>16250000</v>
      </c>
      <c r="J28" s="114"/>
      <c r="K28" s="252">
        <v>30000000</v>
      </c>
      <c r="L28" s="44"/>
      <c r="M28" s="83"/>
    </row>
    <row r="29" spans="1:15" ht="57" customHeight="1" x14ac:dyDescent="0.3">
      <c r="A29" s="112" t="s">
        <v>32</v>
      </c>
      <c r="B29" s="112" t="s">
        <v>33</v>
      </c>
      <c r="C29" s="113">
        <v>77119</v>
      </c>
      <c r="D29" s="112" t="s">
        <v>16</v>
      </c>
      <c r="E29" s="113">
        <v>11009</v>
      </c>
      <c r="F29" s="113">
        <v>6129</v>
      </c>
      <c r="G29" s="113">
        <v>45001</v>
      </c>
      <c r="H29" s="256" t="s">
        <v>132</v>
      </c>
      <c r="I29" s="44">
        <v>50000000</v>
      </c>
      <c r="J29" s="114"/>
      <c r="K29" s="157"/>
      <c r="L29" s="43"/>
      <c r="M29" s="83"/>
    </row>
    <row r="30" spans="1:15" ht="40.5" customHeight="1" x14ac:dyDescent="0.3">
      <c r="A30" s="112" t="s">
        <v>32</v>
      </c>
      <c r="B30" s="112" t="s">
        <v>33</v>
      </c>
      <c r="C30" s="113">
        <v>77120</v>
      </c>
      <c r="D30" s="112" t="s">
        <v>66</v>
      </c>
      <c r="E30" s="113">
        <v>11009</v>
      </c>
      <c r="F30" s="113">
        <v>6129</v>
      </c>
      <c r="G30" s="113">
        <v>45001</v>
      </c>
      <c r="H30" s="256" t="s">
        <v>174</v>
      </c>
      <c r="I30" s="44"/>
      <c r="J30" s="114"/>
      <c r="K30" s="257">
        <v>50000000</v>
      </c>
      <c r="L30" s="43"/>
      <c r="M30" s="83"/>
    </row>
    <row r="31" spans="1:15" ht="27.75" customHeight="1" x14ac:dyDescent="0.35">
      <c r="A31" s="120"/>
      <c r="B31" s="120"/>
      <c r="C31" s="85"/>
      <c r="D31" s="120"/>
      <c r="E31" s="85"/>
      <c r="F31" s="85"/>
      <c r="G31" s="85"/>
      <c r="H31" s="129" t="s">
        <v>22</v>
      </c>
      <c r="I31" s="115">
        <v>1500000000</v>
      </c>
      <c r="J31" s="158">
        <v>1116709760</v>
      </c>
      <c r="K31" s="157">
        <v>1600000000</v>
      </c>
      <c r="L31" s="44">
        <v>368118726.80000001</v>
      </c>
      <c r="M31" s="122"/>
    </row>
    <row r="32" spans="1:15" ht="18.75" x14ac:dyDescent="0.3">
      <c r="A32" s="83"/>
      <c r="B32" s="83"/>
      <c r="C32" s="83"/>
      <c r="D32" s="83"/>
      <c r="E32" s="83"/>
      <c r="F32" s="83"/>
      <c r="G32" s="83"/>
      <c r="H32" s="83"/>
      <c r="I32" s="84"/>
      <c r="J32" s="84"/>
      <c r="K32" s="84"/>
      <c r="L32" s="84"/>
      <c r="M32" s="121"/>
      <c r="N32" s="122"/>
      <c r="O32" s="22"/>
    </row>
    <row r="33" spans="9:14" x14ac:dyDescent="0.25">
      <c r="I33" s="5"/>
      <c r="J33" s="5"/>
      <c r="K33" s="31"/>
      <c r="L33" s="5"/>
      <c r="M33" s="22"/>
      <c r="N33" s="22"/>
    </row>
    <row r="1048251" spans="11:11" x14ac:dyDescent="0.25">
      <c r="K1048251" t="s">
        <v>65</v>
      </c>
    </row>
  </sheetData>
  <mergeCells count="22">
    <mergeCell ref="A6:O6"/>
    <mergeCell ref="A11:G11"/>
    <mergeCell ref="I11:J11"/>
    <mergeCell ref="K11:L11"/>
    <mergeCell ref="A12:A13"/>
    <mergeCell ref="B12:B13"/>
    <mergeCell ref="C12:C13"/>
    <mergeCell ref="D12:D13"/>
    <mergeCell ref="E12:E13"/>
    <mergeCell ref="F12:F13"/>
    <mergeCell ref="G12:G13"/>
    <mergeCell ref="H11:H13"/>
    <mergeCell ref="C22:C23"/>
    <mergeCell ref="B22:B23"/>
    <mergeCell ref="A22:A23"/>
    <mergeCell ref="I22:J22"/>
    <mergeCell ref="K22:L22"/>
    <mergeCell ref="H22:H23"/>
    <mergeCell ref="G22:G23"/>
    <mergeCell ref="F22:F23"/>
    <mergeCell ref="E22:E23"/>
    <mergeCell ref="D22:D23"/>
  </mergeCells>
  <pageMargins left="0.70866141732283472" right="0.70866141732283472" top="0.85312500000000002" bottom="0.74803149606299213" header="0.31496062992125984" footer="0.31496062992125984"/>
  <pageSetup paperSize="9" scale="54" orientation="landscape" r:id="rId1"/>
  <headerFooter>
    <oddHeader xml:space="preserve">&amp;C&amp;"-,Bold"&amp;14LAGOS STATE GOVERNMENT
Y2018 EXPENDITURE
CAPITAL &amp;"-,Regular"&amp;11
</oddHeader>
  </headerFooter>
  <rowBreaks count="1" manualBreakCount="1">
    <brk id="21" max="13" man="1"/>
  </rowBreaks>
  <colBreaks count="1" manualBreakCount="1">
    <brk id="15" max="10482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17" zoomScaleNormal="100" workbookViewId="0">
      <selection activeCell="G20" sqref="G20"/>
    </sheetView>
  </sheetViews>
  <sheetFormatPr defaultRowHeight="15" x14ac:dyDescent="0.25"/>
  <cols>
    <col min="1" max="1" width="6.140625" customWidth="1"/>
    <col min="2" max="2" width="47.85546875" customWidth="1"/>
    <col min="3" max="3" width="15.7109375" customWidth="1"/>
    <col min="4" max="4" width="15.140625" customWidth="1"/>
    <col min="5" max="5" width="17.7109375" customWidth="1"/>
    <col min="6" max="6" width="19.85546875" customWidth="1"/>
    <col min="7" max="7" width="13.5703125" customWidth="1"/>
  </cols>
  <sheetData>
    <row r="1" spans="1:7" ht="21" x14ac:dyDescent="0.35">
      <c r="A1" s="314" t="s">
        <v>139</v>
      </c>
      <c r="B1" s="314"/>
      <c r="C1" s="314"/>
      <c r="D1" s="314"/>
      <c r="E1" s="314"/>
      <c r="F1" s="314"/>
      <c r="G1" s="314"/>
    </row>
    <row r="2" spans="1:7" ht="21" x14ac:dyDescent="0.35">
      <c r="A2" s="315" t="s">
        <v>140</v>
      </c>
      <c r="B2" s="315"/>
      <c r="C2" s="315"/>
      <c r="D2" s="315"/>
      <c r="E2" s="315"/>
      <c r="F2" s="315"/>
      <c r="G2" s="315"/>
    </row>
    <row r="3" spans="1:7" ht="31.5" x14ac:dyDescent="0.25">
      <c r="A3" s="212" t="s">
        <v>141</v>
      </c>
      <c r="B3" s="212" t="s">
        <v>142</v>
      </c>
      <c r="C3" s="212" t="s">
        <v>180</v>
      </c>
      <c r="D3" s="212" t="s">
        <v>143</v>
      </c>
      <c r="E3" s="212" t="s">
        <v>175</v>
      </c>
      <c r="F3" s="212" t="s">
        <v>176</v>
      </c>
      <c r="G3" s="212" t="s">
        <v>144</v>
      </c>
    </row>
    <row r="4" spans="1:7" ht="34.5" customHeight="1" x14ac:dyDescent="0.25">
      <c r="A4" s="202">
        <v>1</v>
      </c>
      <c r="B4" s="179" t="s">
        <v>181</v>
      </c>
      <c r="C4" s="164"/>
      <c r="D4" s="164"/>
      <c r="E4" s="171">
        <v>12893900</v>
      </c>
      <c r="F4" s="171">
        <v>12501800</v>
      </c>
      <c r="G4" s="213" t="s">
        <v>157</v>
      </c>
    </row>
    <row r="5" spans="1:7" ht="32.25" customHeight="1" x14ac:dyDescent="0.25">
      <c r="A5" s="202">
        <v>2</v>
      </c>
      <c r="B5" s="179" t="s">
        <v>182</v>
      </c>
      <c r="C5" s="164"/>
      <c r="D5" s="164"/>
      <c r="E5" s="171">
        <v>181029000</v>
      </c>
      <c r="F5" s="171">
        <v>179517000</v>
      </c>
      <c r="G5" s="213" t="s">
        <v>157</v>
      </c>
    </row>
    <row r="6" spans="1:7" ht="38.25" customHeight="1" x14ac:dyDescent="0.25">
      <c r="A6" s="202">
        <v>3</v>
      </c>
      <c r="B6" s="179" t="s">
        <v>183</v>
      </c>
      <c r="C6" s="164"/>
      <c r="D6" s="164"/>
      <c r="E6" s="171">
        <v>45546700</v>
      </c>
      <c r="F6" s="171">
        <v>45546700</v>
      </c>
      <c r="G6" s="213" t="s">
        <v>157</v>
      </c>
    </row>
    <row r="7" spans="1:7" ht="31.5" customHeight="1" x14ac:dyDescent="0.25">
      <c r="A7" s="202">
        <v>4</v>
      </c>
      <c r="B7" s="179" t="s">
        <v>184</v>
      </c>
      <c r="C7" s="164"/>
      <c r="D7" s="164"/>
      <c r="E7" s="171">
        <v>44462700</v>
      </c>
      <c r="F7" s="171">
        <v>44462700</v>
      </c>
      <c r="G7" s="213" t="s">
        <v>157</v>
      </c>
    </row>
    <row r="8" spans="1:7" ht="29.25" customHeight="1" x14ac:dyDescent="0.25">
      <c r="A8" s="202">
        <v>5</v>
      </c>
      <c r="B8" s="179" t="s">
        <v>185</v>
      </c>
      <c r="C8" s="164"/>
      <c r="D8" s="164"/>
      <c r="E8" s="171">
        <v>120000</v>
      </c>
      <c r="F8" s="171">
        <v>117000</v>
      </c>
      <c r="G8" s="213" t="s">
        <v>157</v>
      </c>
    </row>
    <row r="9" spans="1:7" ht="36" customHeight="1" x14ac:dyDescent="0.25">
      <c r="A9" s="202">
        <v>6</v>
      </c>
      <c r="B9" s="179" t="s">
        <v>186</v>
      </c>
      <c r="C9" s="164"/>
      <c r="D9" s="164"/>
      <c r="E9" s="171">
        <v>1120000</v>
      </c>
      <c r="F9" s="171">
        <v>1120000</v>
      </c>
      <c r="G9" s="213" t="s">
        <v>157</v>
      </c>
    </row>
    <row r="10" spans="1:7" ht="37.5" customHeight="1" x14ac:dyDescent="0.25">
      <c r="A10" s="202">
        <v>7</v>
      </c>
      <c r="B10" s="179" t="s">
        <v>187</v>
      </c>
      <c r="C10" s="164"/>
      <c r="D10" s="164"/>
      <c r="E10" s="171">
        <v>1065000</v>
      </c>
      <c r="F10" s="171">
        <v>1065000</v>
      </c>
      <c r="G10" s="213" t="s">
        <v>157</v>
      </c>
    </row>
    <row r="11" spans="1:7" ht="31.5" customHeight="1" x14ac:dyDescent="0.25">
      <c r="A11" s="202">
        <v>8</v>
      </c>
      <c r="B11" s="179" t="s">
        <v>188</v>
      </c>
      <c r="C11" s="164"/>
      <c r="D11" s="164"/>
      <c r="E11" s="171">
        <v>540000</v>
      </c>
      <c r="F11" s="171">
        <v>510000</v>
      </c>
      <c r="G11" s="213" t="s">
        <v>157</v>
      </c>
    </row>
    <row r="12" spans="1:7" ht="29.25" customHeight="1" x14ac:dyDescent="0.25">
      <c r="A12" s="202">
        <v>9</v>
      </c>
      <c r="B12" s="179" t="s">
        <v>189</v>
      </c>
      <c r="C12" s="164"/>
      <c r="D12" s="164"/>
      <c r="E12" s="171">
        <v>1200000</v>
      </c>
      <c r="F12" s="171">
        <v>1200000</v>
      </c>
      <c r="G12" s="213" t="s">
        <v>157</v>
      </c>
    </row>
    <row r="13" spans="1:7" ht="16.5" customHeight="1" x14ac:dyDescent="0.25">
      <c r="A13" s="202">
        <v>10</v>
      </c>
      <c r="B13" s="179" t="s">
        <v>198</v>
      </c>
      <c r="C13" s="164"/>
      <c r="D13" s="164"/>
      <c r="E13" s="171">
        <v>7287000</v>
      </c>
      <c r="F13" s="171">
        <v>6271500</v>
      </c>
      <c r="G13" s="213" t="s">
        <v>157</v>
      </c>
    </row>
    <row r="14" spans="1:7" ht="30" customHeight="1" x14ac:dyDescent="0.25">
      <c r="A14" s="202">
        <v>11</v>
      </c>
      <c r="B14" s="179" t="s">
        <v>190</v>
      </c>
      <c r="C14" s="164"/>
      <c r="D14" s="164"/>
      <c r="E14" s="171">
        <v>2557700</v>
      </c>
      <c r="F14" s="171">
        <v>2505200</v>
      </c>
      <c r="G14" s="213" t="s">
        <v>157</v>
      </c>
    </row>
    <row r="15" spans="1:7" ht="27.75" customHeight="1" x14ac:dyDescent="0.25">
      <c r="A15" s="202">
        <v>12</v>
      </c>
      <c r="B15" s="179" t="s">
        <v>191</v>
      </c>
      <c r="C15" s="164"/>
      <c r="D15" s="164"/>
      <c r="E15" s="171">
        <v>1212500</v>
      </c>
      <c r="F15" s="171">
        <v>775000</v>
      </c>
      <c r="G15" s="213" t="s">
        <v>157</v>
      </c>
    </row>
    <row r="16" spans="1:7" ht="48" customHeight="1" x14ac:dyDescent="0.25">
      <c r="A16" s="202">
        <v>13</v>
      </c>
      <c r="B16" s="179" t="s">
        <v>192</v>
      </c>
      <c r="C16" s="164"/>
      <c r="D16" s="164"/>
      <c r="E16" s="171">
        <v>3537000</v>
      </c>
      <c r="F16" s="171">
        <v>3285000</v>
      </c>
      <c r="G16" s="213" t="s">
        <v>157</v>
      </c>
    </row>
    <row r="17" spans="1:7" ht="16.5" customHeight="1" x14ac:dyDescent="0.25">
      <c r="A17" s="202">
        <v>14</v>
      </c>
      <c r="B17" s="179" t="s">
        <v>193</v>
      </c>
      <c r="C17" s="164"/>
      <c r="D17" s="164"/>
      <c r="E17" s="171">
        <v>7447509</v>
      </c>
      <c r="F17" s="171">
        <v>7447500</v>
      </c>
      <c r="G17" s="213" t="s">
        <v>157</v>
      </c>
    </row>
    <row r="18" spans="1:7" ht="16.5" customHeight="1" x14ac:dyDescent="0.25">
      <c r="A18" s="202">
        <v>15</v>
      </c>
      <c r="B18" s="179" t="s">
        <v>200</v>
      </c>
      <c r="C18" s="164"/>
      <c r="D18" s="164"/>
      <c r="E18" s="171">
        <v>2208000</v>
      </c>
      <c r="F18" s="171">
        <v>2208000</v>
      </c>
      <c r="G18" s="210" t="s">
        <v>202</v>
      </c>
    </row>
    <row r="19" spans="1:7" ht="16.5" customHeight="1" x14ac:dyDescent="0.25">
      <c r="A19" s="202">
        <v>16</v>
      </c>
      <c r="B19" s="179" t="s">
        <v>201</v>
      </c>
      <c r="C19" s="164"/>
      <c r="D19" s="164"/>
      <c r="E19" s="171">
        <v>588000</v>
      </c>
      <c r="F19" s="171">
        <v>588000</v>
      </c>
      <c r="G19" s="210" t="s">
        <v>202</v>
      </c>
    </row>
    <row r="20" spans="1:7" ht="21.75" customHeight="1" x14ac:dyDescent="0.25">
      <c r="A20" s="164"/>
      <c r="B20" s="206" t="s">
        <v>194</v>
      </c>
      <c r="C20" s="164"/>
      <c r="D20" s="164"/>
      <c r="E20" s="162">
        <v>312815000</v>
      </c>
      <c r="F20" s="162">
        <f>SUM(F4:F19)</f>
        <v>309120400</v>
      </c>
      <c r="G20" s="164"/>
    </row>
    <row r="21" spans="1:7" ht="15.75" x14ac:dyDescent="0.25">
      <c r="A21" s="207"/>
      <c r="B21" s="207"/>
      <c r="C21" s="207"/>
      <c r="D21" s="207"/>
      <c r="E21" s="207"/>
      <c r="F21" s="207"/>
      <c r="G21" s="207"/>
    </row>
    <row r="22" spans="1:7" ht="15.75" hidden="1" x14ac:dyDescent="0.25">
      <c r="A22" s="207"/>
      <c r="B22" s="207"/>
      <c r="C22" s="207"/>
      <c r="D22" s="207"/>
      <c r="E22" s="207"/>
      <c r="F22" s="207"/>
      <c r="G22" s="207"/>
    </row>
    <row r="23" spans="1:7" ht="15.75" hidden="1" x14ac:dyDescent="0.25">
      <c r="A23" s="207"/>
      <c r="B23" s="207"/>
      <c r="C23" s="207"/>
      <c r="D23" s="207"/>
      <c r="E23" s="207"/>
      <c r="F23" s="207"/>
      <c r="G23" s="207"/>
    </row>
    <row r="24" spans="1:7" ht="15.75" hidden="1" x14ac:dyDescent="0.25">
      <c r="A24" s="207"/>
      <c r="B24" s="207"/>
      <c r="C24" s="207"/>
      <c r="D24" s="207"/>
      <c r="E24" s="207"/>
      <c r="F24" s="207"/>
      <c r="G24" s="207"/>
    </row>
    <row r="25" spans="1:7" ht="21" x14ac:dyDescent="0.35">
      <c r="A25" s="311" t="s">
        <v>145</v>
      </c>
      <c r="B25" s="316"/>
      <c r="C25" s="316"/>
      <c r="D25" s="316"/>
      <c r="E25" s="316"/>
      <c r="F25" s="316"/>
      <c r="G25" s="317"/>
    </row>
    <row r="26" spans="1:7" ht="47.25" x14ac:dyDescent="0.25">
      <c r="A26" s="206" t="s">
        <v>141</v>
      </c>
      <c r="B26" s="206" t="s">
        <v>142</v>
      </c>
      <c r="C26" s="214" t="s">
        <v>179</v>
      </c>
      <c r="D26" s="214" t="s">
        <v>146</v>
      </c>
      <c r="E26" s="214" t="s">
        <v>177</v>
      </c>
      <c r="F26" s="214" t="s">
        <v>178</v>
      </c>
      <c r="G26" s="208" t="s">
        <v>147</v>
      </c>
    </row>
    <row r="27" spans="1:7" ht="15.75" x14ac:dyDescent="0.25">
      <c r="A27" s="164">
        <v>1</v>
      </c>
      <c r="B27" s="164" t="s">
        <v>148</v>
      </c>
      <c r="C27" s="209">
        <v>1050408</v>
      </c>
      <c r="D27" s="209">
        <v>1323590</v>
      </c>
      <c r="E27" s="209">
        <v>1099136</v>
      </c>
      <c r="F27" s="209">
        <v>1337882</v>
      </c>
      <c r="G27" s="210" t="s">
        <v>199</v>
      </c>
    </row>
    <row r="28" spans="1:7" ht="15.75" x14ac:dyDescent="0.25">
      <c r="A28" s="164">
        <v>2</v>
      </c>
      <c r="B28" s="164" t="s">
        <v>149</v>
      </c>
      <c r="C28" s="209">
        <v>1646410</v>
      </c>
      <c r="D28" s="209">
        <v>1829010</v>
      </c>
      <c r="E28" s="209">
        <v>1746850</v>
      </c>
      <c r="F28" s="209">
        <v>1870820</v>
      </c>
      <c r="G28" s="210" t="s">
        <v>199</v>
      </c>
    </row>
    <row r="29" spans="1:7" ht="15.75" x14ac:dyDescent="0.25">
      <c r="A29" s="164">
        <v>3</v>
      </c>
      <c r="B29" s="164" t="s">
        <v>150</v>
      </c>
      <c r="C29" s="209">
        <v>860073</v>
      </c>
      <c r="D29" s="209">
        <v>862360</v>
      </c>
      <c r="E29" s="209">
        <v>900778</v>
      </c>
      <c r="F29" s="209">
        <v>861150</v>
      </c>
      <c r="G29" s="210" t="s">
        <v>199</v>
      </c>
    </row>
    <row r="30" spans="1:7" ht="15.75" x14ac:dyDescent="0.25">
      <c r="A30" s="164">
        <v>4</v>
      </c>
      <c r="B30" s="164" t="s">
        <v>151</v>
      </c>
      <c r="C30" s="209">
        <v>398470</v>
      </c>
      <c r="D30" s="209">
        <v>434890</v>
      </c>
      <c r="E30" s="209">
        <v>424400</v>
      </c>
      <c r="F30" s="209">
        <v>443240</v>
      </c>
      <c r="G30" s="210" t="s">
        <v>199</v>
      </c>
    </row>
    <row r="31" spans="1:7" ht="15.75" x14ac:dyDescent="0.25">
      <c r="A31" s="164">
        <v>5</v>
      </c>
      <c r="B31" s="164" t="s">
        <v>152</v>
      </c>
      <c r="C31" s="209">
        <v>446450</v>
      </c>
      <c r="D31" s="209">
        <v>528050</v>
      </c>
      <c r="E31" s="209">
        <v>454964</v>
      </c>
      <c r="F31" s="209">
        <v>536420</v>
      </c>
      <c r="G31" s="210" t="s">
        <v>199</v>
      </c>
    </row>
    <row r="32" spans="1:7" ht="15.75" x14ac:dyDescent="0.25">
      <c r="A32" s="164">
        <v>6</v>
      </c>
      <c r="B32" s="164" t="s">
        <v>153</v>
      </c>
      <c r="C32" s="209">
        <v>465160</v>
      </c>
      <c r="D32" s="209">
        <v>487890</v>
      </c>
      <c r="E32" s="209">
        <v>477570</v>
      </c>
      <c r="F32" s="209">
        <v>490600</v>
      </c>
      <c r="G32" s="210" t="s">
        <v>199</v>
      </c>
    </row>
    <row r="33" spans="1:7" ht="15.75" x14ac:dyDescent="0.25">
      <c r="A33" s="164">
        <v>7</v>
      </c>
      <c r="B33" s="164" t="s">
        <v>154</v>
      </c>
      <c r="C33" s="209">
        <v>465160</v>
      </c>
      <c r="D33" s="209">
        <v>487890</v>
      </c>
      <c r="E33" s="209">
        <v>477577</v>
      </c>
      <c r="F33" s="209">
        <v>490610</v>
      </c>
      <c r="G33" s="210" t="s">
        <v>199</v>
      </c>
    </row>
    <row r="34" spans="1:7" ht="15.75" x14ac:dyDescent="0.25">
      <c r="A34" s="164">
        <v>8</v>
      </c>
      <c r="B34" s="164" t="s">
        <v>155</v>
      </c>
      <c r="C34" s="209">
        <v>689780</v>
      </c>
      <c r="D34" s="209">
        <v>646800</v>
      </c>
      <c r="E34" s="209">
        <v>720220</v>
      </c>
      <c r="F34" s="209">
        <v>689920</v>
      </c>
      <c r="G34" s="210" t="s">
        <v>199</v>
      </c>
    </row>
    <row r="35" spans="1:7" ht="15.75" x14ac:dyDescent="0.25">
      <c r="A35" s="164">
        <v>9</v>
      </c>
      <c r="B35" s="164" t="s">
        <v>156</v>
      </c>
      <c r="C35" s="209">
        <v>1068020</v>
      </c>
      <c r="D35" s="209">
        <v>1365190</v>
      </c>
      <c r="E35" s="209">
        <v>1172220</v>
      </c>
      <c r="F35" s="209">
        <v>1402700</v>
      </c>
      <c r="G35" s="210" t="s">
        <v>199</v>
      </c>
    </row>
    <row r="36" spans="1:7" ht="15.75" x14ac:dyDescent="0.25">
      <c r="A36" s="164"/>
      <c r="B36" s="170" t="s">
        <v>102</v>
      </c>
      <c r="C36" s="211">
        <f>SUM(C27:C35)</f>
        <v>7089931</v>
      </c>
      <c r="D36" s="211">
        <f>SUM(D27:D35)</f>
        <v>7965670</v>
      </c>
      <c r="E36" s="211">
        <f>SUM(E27:E35)</f>
        <v>7473715</v>
      </c>
      <c r="F36" s="211">
        <f>SUM(F27:F35)</f>
        <v>8123342</v>
      </c>
      <c r="G36" s="210" t="s">
        <v>199</v>
      </c>
    </row>
    <row r="37" spans="1:7" x14ac:dyDescent="0.25">
      <c r="D37" s="265"/>
    </row>
  </sheetData>
  <mergeCells count="3">
    <mergeCell ref="A1:G1"/>
    <mergeCell ref="A2:G2"/>
    <mergeCell ref="A25:G25"/>
  </mergeCells>
  <pageMargins left="0.7" right="0.7" top="0.75" bottom="0.75" header="0.3" footer="0.3"/>
  <pageSetup scale="86" orientation="landscape" horizontalDpi="0" verticalDpi="0" r:id="rId1"/>
  <rowBreaks count="1" manualBreakCount="1">
    <brk id="2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BUDGET SUMMARY</vt:lpstr>
      <vt:lpstr>REVENUE </vt:lpstr>
      <vt:lpstr>SUBVENTION</vt:lpstr>
      <vt:lpstr>CAPITAL </vt:lpstr>
      <vt:lpstr>DONOR VACCINES</vt:lpstr>
      <vt:lpstr>Sheet1</vt:lpstr>
      <vt:lpstr>Sheet2</vt:lpstr>
      <vt:lpstr>'CAPITAL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Planing</dc:creator>
  <cp:lastModifiedBy>LAGOS SOML PforR SEC</cp:lastModifiedBy>
  <cp:lastPrinted>2019-05-09T20:47:46Z</cp:lastPrinted>
  <dcterms:created xsi:type="dcterms:W3CDTF">2013-07-22T13:20:13Z</dcterms:created>
  <dcterms:modified xsi:type="dcterms:W3CDTF">2019-12-18T12:09:12Z</dcterms:modified>
</cp:coreProperties>
</file>